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Groups\Budget Office\COMMON\Selfsupport\FY24\FY24 Budget Review\2 - FY24 Revenue Schedules for Website\"/>
    </mc:Choice>
  </mc:AlternateContent>
  <xr:revisionPtr revIDLastSave="0" documentId="13_ncr:1_{F365DEAD-C11E-436A-9F60-8ABA7BA2520B}" xr6:coauthVersionLast="36" xr6:coauthVersionMax="36" xr10:uidLastSave="{00000000-0000-0000-0000-000000000000}"/>
  <bookViews>
    <workbookView xWindow="0" yWindow="0" windowWidth="41280" windowHeight="13140" tabRatio="903" xr2:uid="{00000000-000D-0000-FFFF-FFFF00000000}"/>
  </bookViews>
  <sheets>
    <sheet name="Sales Service Recharge Example" sheetId="38" r:id="rId1"/>
  </sheets>
  <definedNames>
    <definedName name="_Key1" hidden="1">#REF!</definedName>
    <definedName name="_Order1" hidden="1">255</definedName>
    <definedName name="_Order2" hidden="1">255</definedName>
    <definedName name="_Sort" hidden="1">#REF!</definedName>
  </definedNames>
  <calcPr calcId="191029"/>
</workbook>
</file>

<file path=xl/calcChain.xml><?xml version="1.0" encoding="utf-8"?>
<calcChain xmlns="http://schemas.openxmlformats.org/spreadsheetml/2006/main">
  <c r="H69" i="38" l="1"/>
  <c r="E69" i="38"/>
  <c r="H68" i="38"/>
  <c r="E68" i="38"/>
  <c r="H67" i="38"/>
  <c r="E67" i="38"/>
  <c r="H64" i="38"/>
  <c r="E64" i="38"/>
  <c r="H63" i="38"/>
  <c r="E63" i="38"/>
  <c r="H62" i="38"/>
  <c r="H72" i="38" s="1"/>
  <c r="E62" i="38"/>
  <c r="E72" i="38" s="1"/>
  <c r="H50" i="38"/>
  <c r="H52" i="38" s="1"/>
  <c r="E50" i="38"/>
  <c r="E52" i="38" s="1"/>
  <c r="E56" i="38" s="1"/>
  <c r="H38" i="38"/>
  <c r="E38" i="38"/>
  <c r="H37" i="38"/>
  <c r="E37" i="38"/>
  <c r="H36" i="38"/>
  <c r="E36" i="38"/>
  <c r="H33" i="38"/>
  <c r="E33" i="38"/>
  <c r="H32" i="38"/>
  <c r="E32" i="38"/>
  <c r="H31" i="38"/>
  <c r="E31" i="38"/>
  <c r="H41" i="38" l="1"/>
  <c r="E41" i="38"/>
  <c r="E45" i="38" s="1"/>
  <c r="E74" i="38"/>
  <c r="E84" i="38" s="1"/>
  <c r="H74" i="38"/>
  <c r="H76" i="38" s="1"/>
  <c r="E76" i="38" l="1"/>
  <c r="E80" i="38" s="1"/>
</calcChain>
</file>

<file path=xl/sharedStrings.xml><?xml version="1.0" encoding="utf-8"?>
<sst xmlns="http://schemas.openxmlformats.org/spreadsheetml/2006/main" count="97" uniqueCount="67">
  <si>
    <t>Account Number:</t>
  </si>
  <si>
    <t>Notes:</t>
  </si>
  <si>
    <t>TOTAL BUDGET</t>
  </si>
  <si>
    <r>
      <t xml:space="preserve">REVENUE PROJECTION EXAMPLE:  </t>
    </r>
    <r>
      <rPr>
        <b/>
        <sz val="12"/>
        <rFont val="Arial"/>
        <family val="2"/>
      </rPr>
      <t>SALES/RECHARGE</t>
    </r>
  </si>
  <si>
    <t xml:space="preserve">Many sales activities have external customers as well as internal UNLV customers </t>
  </si>
  <si>
    <t>Payments made by ACH/Wire Transfers or Credit Card that are processed centrally should also post to Sales</t>
  </si>
  <si>
    <t>Internal customers provide a UNLV account number to charge and those payments should post to the 6400 Recharge Ledger</t>
  </si>
  <si>
    <t>Internal payments are typically processed by JV through General Accounting</t>
  </si>
  <si>
    <t>Recharge Income:</t>
  </si>
  <si>
    <t>When a UNLV department provides a service to another UNLV department, payment is made internally by charging an account number provided.</t>
  </si>
  <si>
    <t>This payment does not post to a revenue line, which is for payments from external sources.</t>
  </si>
  <si>
    <t>The impact of this is to provide income to the account by reducing expenses.</t>
  </si>
  <si>
    <t>The department providing the service will bill UNLV customers charging the operations line of their account</t>
  </si>
  <si>
    <t xml:space="preserve">Examples of recharge activity includes renting space, lab testing services, mailroom, and telecom </t>
  </si>
  <si>
    <t>That internal income must be budgeted  similar to external revenue but shown as a credit to the recharge line rather than a sales revenue.</t>
  </si>
  <si>
    <t>Guidance on Budgeting Sales and Recharge Income:</t>
  </si>
  <si>
    <t>A revenue schedule is required for all Sales, whether the customers are internal or external</t>
  </si>
  <si>
    <t>Show a separate recharge schedule if appropriate or use one schedule for all activity and show breakdown between sales &amp; recharge amounts</t>
  </si>
  <si>
    <t>EXAMPLE 1:  Separate Schedules for Sales and Recharge</t>
  </si>
  <si>
    <t>Fee</t>
  </si>
  <si>
    <t># Events/
Nights</t>
  </si>
  <si>
    <t>Attendees/
# Items</t>
  </si>
  <si>
    <t>Music Department:</t>
  </si>
  <si>
    <t>Concerts Box Office Receipts</t>
  </si>
  <si>
    <t>Concerts - Private Functions</t>
  </si>
  <si>
    <t>Musicians - Private Functions</t>
  </si>
  <si>
    <t>Merchandise:</t>
  </si>
  <si>
    <t>CDs</t>
  </si>
  <si>
    <t>Programs</t>
  </si>
  <si>
    <t>T-Shirts</t>
  </si>
  <si>
    <t>Annual Budget Calculation</t>
  </si>
  <si>
    <t>Musicians - Graduation Functions</t>
  </si>
  <si>
    <t>EXAMPLE 2:  Combined Schedule for Sales and Recharge</t>
  </si>
  <si>
    <r>
      <t>RECHARGE BUDGET</t>
    </r>
    <r>
      <rPr>
        <b/>
        <sz val="8"/>
        <rFont val="Arial"/>
        <family val="2"/>
      </rPr>
      <t xml:space="preserve"> (1)</t>
    </r>
  </si>
  <si>
    <t>TOTAL SALES BUDGET</t>
  </si>
  <si>
    <t>(1) Recharge activity is approximately 10% of total sales</t>
  </si>
  <si>
    <t xml:space="preserve">Payments from external customers deposited through the Cashier's Office should post to ledger 4300 or 4320 </t>
  </si>
  <si>
    <t>Internal payments post as a credit to the expense recharge line, Ledger 6400, so it posts as a negative amount.</t>
  </si>
  <si>
    <t>4300 Sales &amp; Service Revenue</t>
  </si>
  <si>
    <t xml:space="preserve">6400 Recharge Income </t>
  </si>
  <si>
    <t xml:space="preserve">4300 Sales &amp; Service Revenue 
6400 Recharge Income </t>
  </si>
  <si>
    <t>Anaplan</t>
  </si>
  <si>
    <t>4300 Sales and Service Educational</t>
  </si>
  <si>
    <t>4320 Sales and Services of Auxiliary FD412 --Budgeted to 4300</t>
  </si>
  <si>
    <t>6400 Sales and Service Recharge  (Credit to Expense)</t>
  </si>
  <si>
    <t>FY23</t>
  </si>
  <si>
    <t>Example1</t>
  </si>
  <si>
    <t>Example2</t>
  </si>
  <si>
    <t>Enter Totals
on Revenue Dashboard</t>
  </si>
  <si>
    <t>PG00000</t>
  </si>
  <si>
    <t>SALES/RECHARGE REVENUE CALCULATION SCHEDULE</t>
  </si>
  <si>
    <t># Events/
Nights2</t>
  </si>
  <si>
    <t>Attendees/
# Items3</t>
  </si>
  <si>
    <t xml:space="preserve"> FY23 </t>
  </si>
  <si>
    <t>FY24</t>
  </si>
  <si>
    <t>Collected YTD through 02/28/23</t>
  </si>
  <si>
    <t>Balance projected FY23</t>
  </si>
  <si>
    <t xml:space="preserve"> FY24</t>
  </si>
  <si>
    <t xml:space="preserve"> FY23</t>
  </si>
  <si>
    <t>Collected YTD through 02/28/23 - Sales</t>
  </si>
  <si>
    <t>Balance projected FY23 - Sales</t>
  </si>
  <si>
    <t>Collected YTD through 02/28/23- Recharge</t>
  </si>
  <si>
    <t>Balance projected FY23 - Recharge</t>
  </si>
  <si>
    <t>FY23 - Revenue dashboard - Section (4) under FY23 Projected Revenue
FY24 - Revenue dashboard under Section (3) Sales and Service by adding sales and service items</t>
  </si>
  <si>
    <t>Revenue dashboard - Section (4) under FY23 YTD Actuals (review only, no input)</t>
  </si>
  <si>
    <t>FY23 - Expenses dashboard in Section (2) Expenses under FY23 Projected Actuals End User as a negative amount
FY24 - Expenses dashboard in Section (2) Expenses under FY24 Budget End User as a negative amount</t>
  </si>
  <si>
    <t>Expenses dashboard in section (2) Expenses under FY23 YTD Actuals (review only, no input)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</si>
</sst>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&quot;$&quot;#,##0\ ;\(&quot;$&quot;#,##0\)"/>
    <numFmt numFmtId="167" formatCode="_(&quot;$&quot;* #,##0_);_(&quot;$&quot;* \(#,##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Helv"/>
    </font>
    <font>
      <u val="singleAccounting"/>
      <sz val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indexed="9"/>
      <name val="Arial"/>
      <family val="2"/>
    </font>
    <font>
      <b/>
      <sz val="10"/>
      <color rgb="FF1018B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6CAF0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1" applyNumberFormat="0" applyFont="0" applyFill="0" applyAlignment="0" applyProtection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165" fontId="9" fillId="0" borderId="0"/>
    <xf numFmtId="43" fontId="4" fillId="0" borderId="0" applyFont="0" applyFill="0" applyBorder="0" applyAlignment="0" applyProtection="0"/>
    <xf numFmtId="0" fontId="13" fillId="0" borderId="0"/>
    <xf numFmtId="9" fontId="4" fillId="0" borderId="0" applyFont="0" applyFill="0" applyBorder="0" applyAlignment="0" applyProtection="0"/>
  </cellStyleXfs>
  <cellXfs count="94">
    <xf numFmtId="0" fontId="0" fillId="0" borderId="0" xfId="0"/>
    <xf numFmtId="164" fontId="3" fillId="0" borderId="2" xfId="1" applyNumberFormat="1" applyFont="1" applyFill="1" applyBorder="1"/>
    <xf numFmtId="164" fontId="3" fillId="0" borderId="2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center"/>
    </xf>
    <xf numFmtId="41" fontId="0" fillId="0" borderId="0" xfId="0" applyNumberFormat="1"/>
    <xf numFmtId="41" fontId="4" fillId="0" borderId="0" xfId="0" applyNumberFormat="1" applyFont="1" applyBorder="1" applyAlignment="1" applyProtection="1">
      <alignment horizontal="left" indent="1"/>
      <protection locked="0"/>
    </xf>
    <xf numFmtId="0" fontId="0" fillId="0" borderId="0" xfId="0" applyProtection="1">
      <protection locked="0"/>
    </xf>
    <xf numFmtId="41" fontId="0" fillId="0" borderId="0" xfId="0" applyNumberFormat="1" applyProtection="1">
      <protection locked="0"/>
    </xf>
    <xf numFmtId="0" fontId="4" fillId="0" borderId="0" xfId="9" applyFont="1" applyBorder="1"/>
    <xf numFmtId="164" fontId="10" fillId="0" borderId="2" xfId="1" applyNumberFormat="1" applyFont="1" applyFill="1" applyBorder="1"/>
    <xf numFmtId="0" fontId="3" fillId="0" borderId="0" xfId="9" applyFont="1" applyBorder="1"/>
    <xf numFmtId="0" fontId="4" fillId="0" borderId="0" xfId="9" applyBorder="1"/>
    <xf numFmtId="0" fontId="3" fillId="0" borderId="0" xfId="0" applyFont="1" applyBorder="1" applyAlignment="1">
      <alignment horizontal="center"/>
    </xf>
    <xf numFmtId="41" fontId="0" fillId="0" borderId="0" xfId="0" applyNumberFormat="1" applyBorder="1"/>
    <xf numFmtId="0" fontId="4" fillId="0" borderId="0" xfId="9"/>
    <xf numFmtId="0" fontId="4" fillId="0" borderId="3" xfId="9" applyBorder="1"/>
    <xf numFmtId="0" fontId="4" fillId="0" borderId="3" xfId="0" applyFont="1" applyBorder="1"/>
    <xf numFmtId="41" fontId="0" fillId="0" borderId="3" xfId="0" applyNumberFormat="1" applyBorder="1"/>
    <xf numFmtId="0" fontId="4" fillId="0" borderId="0" xfId="13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15" fillId="0" borderId="0" xfId="13" applyFont="1"/>
    <xf numFmtId="41" fontId="4" fillId="0" borderId="0" xfId="0" applyNumberFormat="1" applyFont="1" applyAlignment="1">
      <alignment horizontal="left" indent="2"/>
    </xf>
    <xf numFmtId="0" fontId="4" fillId="0" borderId="0" xfId="9" applyFont="1" applyBorder="1" applyAlignment="1">
      <alignment horizontal="left" indent="2"/>
    </xf>
    <xf numFmtId="164" fontId="3" fillId="0" borderId="0" xfId="1" applyNumberFormat="1" applyFont="1" applyFill="1" applyBorder="1"/>
    <xf numFmtId="164" fontId="10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0" fontId="4" fillId="0" borderId="0" xfId="9" applyFont="1" applyFill="1" applyBorder="1" applyAlignment="1">
      <alignment horizontal="left" indent="2"/>
    </xf>
    <xf numFmtId="0" fontId="4" fillId="0" borderId="0" xfId="9" applyFont="1" applyAlignment="1">
      <alignment horizontal="left" indent="2"/>
    </xf>
    <xf numFmtId="0" fontId="4" fillId="0" borderId="0" xfId="13" applyFont="1" applyFill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4" fillId="0" borderId="0" xfId="13" applyFont="1" applyAlignment="1">
      <alignment horizontal="left" indent="2"/>
    </xf>
    <xf numFmtId="0" fontId="4" fillId="0" borderId="0" xfId="13" applyFont="1" applyAlignment="1">
      <alignment horizontal="left" indent="3"/>
    </xf>
    <xf numFmtId="0" fontId="4" fillId="0" borderId="0" xfId="0" applyFont="1" applyAlignment="1">
      <alignment horizontal="left" indent="3"/>
    </xf>
    <xf numFmtId="0" fontId="4" fillId="7" borderId="4" xfId="0" applyNumberFormat="1" applyFont="1" applyFill="1" applyBorder="1" applyAlignment="1" applyProtection="1">
      <alignment horizontal="left" vertical="center" wrapText="1"/>
      <protection locked="0"/>
    </xf>
    <xf numFmtId="41" fontId="4" fillId="0" borderId="0" xfId="0" applyNumberFormat="1" applyFont="1" applyBorder="1" applyAlignment="1" applyProtection="1">
      <alignment horizontal="left" vertical="center"/>
      <protection locked="0"/>
    </xf>
    <xf numFmtId="41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7" borderId="4" xfId="9" applyFont="1" applyFill="1" applyBorder="1" applyAlignment="1" applyProtection="1">
      <alignment vertical="center" wrapText="1"/>
      <protection locked="0"/>
    </xf>
    <xf numFmtId="0" fontId="4" fillId="7" borderId="4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indent="1"/>
      <protection locked="0"/>
    </xf>
    <xf numFmtId="41" fontId="4" fillId="0" borderId="4" xfId="0" applyNumberFormat="1" applyFont="1" applyFill="1" applyBorder="1" applyAlignment="1" applyProtection="1">
      <alignment horizontal="center"/>
      <protection locked="0"/>
    </xf>
    <xf numFmtId="167" fontId="4" fillId="0" borderId="8" xfId="11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 indent="2"/>
      <protection locked="0"/>
    </xf>
    <xf numFmtId="42" fontId="4" fillId="0" borderId="4" xfId="0" applyNumberFormat="1" applyFont="1" applyFill="1" applyBorder="1" applyAlignment="1" applyProtection="1">
      <alignment horizontal="left" indent="2"/>
      <protection locked="0"/>
    </xf>
    <xf numFmtId="42" fontId="3" fillId="0" borderId="4" xfId="0" applyNumberFormat="1" applyFont="1" applyFill="1" applyBorder="1" applyAlignment="1" applyProtection="1">
      <alignment horizontal="left" indent="1"/>
      <protection locked="0"/>
    </xf>
    <xf numFmtId="167" fontId="0" fillId="0" borderId="8" xfId="0" applyNumberForma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indent="1"/>
      <protection locked="0"/>
    </xf>
    <xf numFmtId="41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11" applyNumberFormat="1" applyFont="1" applyFill="1" applyBorder="1" applyAlignment="1" applyProtection="1">
      <alignment horizontal="center"/>
      <protection locked="0"/>
    </xf>
    <xf numFmtId="41" fontId="4" fillId="0" borderId="0" xfId="0" applyNumberFormat="1" applyFont="1" applyAlignment="1" applyProtection="1">
      <alignment horizontal="left" vertical="center"/>
      <protection locked="0"/>
    </xf>
    <xf numFmtId="41" fontId="4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167" fontId="3" fillId="7" borderId="9" xfId="11" applyNumberFormat="1" applyFont="1" applyFill="1" applyBorder="1" applyAlignment="1" applyProtection="1">
      <alignment horizontal="center" vertical="center"/>
      <protection locked="0"/>
    </xf>
    <xf numFmtId="167" fontId="3" fillId="0" borderId="0" xfId="11" applyNumberFormat="1" applyFont="1" applyFill="1" applyBorder="1" applyAlignment="1" applyProtection="1">
      <alignment horizontal="center" vertical="center"/>
      <protection locked="0"/>
    </xf>
    <xf numFmtId="41" fontId="0" fillId="0" borderId="0" xfId="0" applyNumberFormat="1" applyAlignment="1" applyProtection="1">
      <alignment horizontal="left" indent="1"/>
      <protection locked="0"/>
    </xf>
    <xf numFmtId="167" fontId="3" fillId="0" borderId="0" xfId="11" applyNumberFormat="1" applyFont="1" applyFill="1" applyBorder="1" applyAlignment="1" applyProtection="1">
      <alignment horizontal="center"/>
      <protection locked="0"/>
    </xf>
    <xf numFmtId="41" fontId="4" fillId="0" borderId="0" xfId="0" applyNumberFormat="1" applyFont="1" applyAlignment="1" applyProtection="1">
      <alignment horizontal="left" indent="1"/>
      <protection locked="0"/>
    </xf>
    <xf numFmtId="41" fontId="4" fillId="0" borderId="0" xfId="0" applyNumberFormat="1" applyFont="1" applyProtection="1">
      <protection locked="0"/>
    </xf>
    <xf numFmtId="167" fontId="3" fillId="7" borderId="9" xfId="11" applyNumberFormat="1" applyFont="1" applyFill="1" applyBorder="1" applyAlignment="1" applyProtection="1">
      <alignment horizontal="center"/>
      <protection locked="0"/>
    </xf>
    <xf numFmtId="167" fontId="3" fillId="4" borderId="9" xfId="11" applyNumberFormat="1" applyFont="1" applyFill="1" applyBorder="1" applyAlignment="1" applyProtection="1">
      <alignment horizontal="center"/>
      <protection locked="0"/>
    </xf>
    <xf numFmtId="0" fontId="15" fillId="0" borderId="0" xfId="13" applyFont="1" applyProtection="1">
      <protection locked="0"/>
    </xf>
    <xf numFmtId="41" fontId="3" fillId="0" borderId="0" xfId="0" applyNumberFormat="1" applyFont="1" applyAlignment="1" applyProtection="1">
      <alignment horizontal="right" indent="2"/>
      <protection locked="0"/>
    </xf>
    <xf numFmtId="41" fontId="3" fillId="0" borderId="0" xfId="0" applyNumberFormat="1" applyFont="1" applyProtection="1">
      <protection locked="0"/>
    </xf>
    <xf numFmtId="167" fontId="3" fillId="0" borderId="9" xfId="11" applyNumberFormat="1" applyFont="1" applyFill="1" applyBorder="1" applyAlignment="1" applyProtection="1">
      <alignment horizont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164" fontId="4" fillId="0" borderId="0" xfId="1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3" borderId="5" xfId="9" applyFont="1" applyFill="1" applyBorder="1" applyAlignment="1">
      <alignment horizontal="left"/>
    </xf>
    <xf numFmtId="0" fontId="11" fillId="3" borderId="6" xfId="9" applyFont="1" applyFill="1" applyBorder="1" applyAlignment="1">
      <alignment horizontal="left"/>
    </xf>
    <xf numFmtId="0" fontId="11" fillId="3" borderId="7" xfId="9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41" fontId="0" fillId="0" borderId="0" xfId="0" applyNumberFormat="1" applyAlignment="1">
      <alignment horizontal="left"/>
    </xf>
    <xf numFmtId="41" fontId="4" fillId="3" borderId="0" xfId="0" applyNumberFormat="1" applyFont="1" applyFill="1" applyAlignment="1">
      <alignment horizontal="left"/>
    </xf>
    <xf numFmtId="0" fontId="4" fillId="4" borderId="4" xfId="13" applyFont="1" applyFill="1" applyBorder="1" applyAlignment="1">
      <alignment horizontal="left" wrapText="1"/>
    </xf>
    <xf numFmtId="4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1" fontId="4" fillId="7" borderId="4" xfId="9" applyNumberFormat="1" applyFont="1" applyFill="1" applyBorder="1" applyAlignment="1" applyProtection="1">
      <alignment horizontal="left" vertical="center"/>
      <protection locked="0"/>
    </xf>
    <xf numFmtId="167" fontId="4" fillId="0" borderId="11" xfId="11" applyNumberFormat="1" applyFont="1" applyFill="1" applyBorder="1" applyAlignment="1" applyProtection="1">
      <alignment horizontal="center"/>
      <protection locked="0"/>
    </xf>
    <xf numFmtId="167" fontId="0" fillId="0" borderId="11" xfId="0" applyNumberFormat="1" applyFill="1" applyBorder="1" applyProtection="1">
      <protection locked="0"/>
    </xf>
    <xf numFmtId="0" fontId="14" fillId="5" borderId="0" xfId="0" applyFont="1" applyFill="1" applyBorder="1" applyAlignment="1" applyProtection="1">
      <alignment horizontal="center"/>
      <protection locked="0"/>
    </xf>
    <xf numFmtId="0" fontId="14" fillId="5" borderId="0" xfId="0" applyFont="1" applyFill="1" applyBorder="1" applyAlignment="1" applyProtection="1">
      <alignment horizontal="center" wrapText="1"/>
      <protection locked="0"/>
    </xf>
    <xf numFmtId="167" fontId="14" fillId="5" borderId="12" xfId="0" applyNumberFormat="1" applyFont="1" applyFill="1" applyBorder="1" applyAlignment="1" applyProtection="1">
      <alignment horizontal="center" wrapText="1"/>
      <protection locked="0"/>
    </xf>
    <xf numFmtId="167" fontId="14" fillId="5" borderId="0" xfId="0" applyNumberFormat="1" applyFont="1" applyFill="1" applyBorder="1" applyAlignment="1" applyProtection="1">
      <alignment horizontal="center" wrapText="1"/>
      <protection locked="0"/>
    </xf>
    <xf numFmtId="0" fontId="3" fillId="0" borderId="13" xfId="0" applyFont="1" applyFill="1" applyBorder="1" applyAlignment="1" applyProtection="1">
      <alignment horizontal="left" indent="1"/>
      <protection locked="0"/>
    </xf>
    <xf numFmtId="42" fontId="3" fillId="0" borderId="13" xfId="0" applyNumberFormat="1" applyFont="1" applyFill="1" applyBorder="1" applyAlignment="1" applyProtection="1">
      <alignment horizontal="left" indent="1"/>
      <protection locked="0"/>
    </xf>
    <xf numFmtId="41" fontId="4" fillId="0" borderId="13" xfId="0" applyNumberFormat="1" applyFont="1" applyFill="1" applyBorder="1" applyAlignment="1" applyProtection="1">
      <alignment horizontal="center"/>
      <protection locked="0"/>
    </xf>
    <xf numFmtId="167" fontId="4" fillId="0" borderId="14" xfId="11" applyNumberFormat="1" applyFont="1" applyFill="1" applyBorder="1" applyAlignment="1" applyProtection="1">
      <alignment horizontal="center"/>
      <protection locked="0"/>
    </xf>
    <xf numFmtId="167" fontId="4" fillId="0" borderId="15" xfId="11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 indent="2"/>
      <protection locked="0"/>
    </xf>
    <xf numFmtId="42" fontId="4" fillId="0" borderId="13" xfId="0" applyNumberFormat="1" applyFont="1" applyFill="1" applyBorder="1" applyAlignment="1" applyProtection="1">
      <alignment horizontal="left" indent="2"/>
      <protection locked="0"/>
    </xf>
    <xf numFmtId="0" fontId="14" fillId="5" borderId="0" xfId="0" applyFont="1" applyFill="1" applyBorder="1" applyAlignment="1" applyProtection="1">
      <alignment horizontal="left" wrapText="1" indent="1"/>
      <protection locked="0"/>
    </xf>
  </cellXfs>
  <cellStyles count="20">
    <cellStyle name="Comma" xfId="1" builtinId="3"/>
    <cellStyle name="Comma 2" xfId="17" xr:uid="{00000000-0005-0000-0000-000001000000}"/>
    <cellStyle name="Comma0" xfId="2" xr:uid="{00000000-0005-0000-0000-000002000000}"/>
    <cellStyle name="Currency 2" xfId="11" xr:uid="{00000000-0005-0000-0000-000003000000}"/>
    <cellStyle name="Currency 3" xfId="12" xr:uid="{00000000-0005-0000-0000-000004000000}"/>
    <cellStyle name="Currency0" xfId="3" xr:uid="{00000000-0005-0000-0000-000005000000}"/>
    <cellStyle name="Date" xfId="4" xr:uid="{00000000-0005-0000-0000-000006000000}"/>
    <cellStyle name="Fixed" xfId="5" xr:uid="{00000000-0005-0000-0000-000007000000}"/>
    <cellStyle name="Heading 1" xfId="6" builtinId="16" customBuiltin="1"/>
    <cellStyle name="Heading 2" xfId="7" builtinId="17" customBuiltin="1"/>
    <cellStyle name="Normal" xfId="0" builtinId="0"/>
    <cellStyle name="Normal 2" xfId="9" xr:uid="{00000000-0005-0000-0000-00000B000000}"/>
    <cellStyle name="Normal 23" xfId="10" xr:uid="{00000000-0005-0000-0000-00000C000000}"/>
    <cellStyle name="Normal 3" xfId="13" xr:uid="{00000000-0005-0000-0000-00000D000000}"/>
    <cellStyle name="Normal 3 2" xfId="14" xr:uid="{00000000-0005-0000-0000-00000E000000}"/>
    <cellStyle name="Normal 4" xfId="15" xr:uid="{00000000-0005-0000-0000-00000F000000}"/>
    <cellStyle name="Normal 5" xfId="16" xr:uid="{00000000-0005-0000-0000-000010000000}"/>
    <cellStyle name="Normal 6" xfId="18" xr:uid="{00000000-0005-0000-0000-000011000000}"/>
    <cellStyle name="Percent 2" xfId="19" xr:uid="{00000000-0005-0000-0000-000012000000}"/>
    <cellStyle name="Total" xfId="8" builtinId="25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numFmt numFmtId="167" formatCode="_(&quot;$&quot;* #,##0_);_(&quot;$&quot;* \(#,##0\);_(&quot;$&quot;* &quot;-&quot;??_);_(@_)"/>
      <fill>
        <patternFill patternType="solid">
          <fgColor indexed="64"/>
          <bgColor indexed="8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numFmt numFmtId="167" formatCode="_(&quot;$&quot;* #,##0_);_(&quot;$&quot;* \(#,##0\);_(&quot;$&quot;* &quot;-&quot;??_);_(@_)"/>
      <fill>
        <patternFill patternType="solid">
          <fgColor indexed="64"/>
          <bgColor indexed="8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numFmt numFmtId="167" formatCode="_(&quot;$&quot;* #,##0_);_(&quot;$&quot;* \(#,##0\);_(&quot;$&quot;* &quot;-&quot;??_);_(@_)"/>
      <fill>
        <patternFill patternType="solid">
          <fgColor indexed="64"/>
          <bgColor indexed="8"/>
        </patternFill>
      </fill>
      <alignment horizontal="center" vertical="bottom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6CAF0"/>
      <color rgb="FFCCFFCC"/>
      <color rgb="FFFFFF99"/>
      <color rgb="FF0000FF"/>
      <color rgb="FFFFCCCC"/>
      <color rgb="FFE7F2AE"/>
      <color rgb="FFFFFFCC"/>
      <color rgb="FFE3E3E3"/>
      <color rgb="FF99CCFF"/>
      <color rgb="FFF3E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7A7592-7714-834C-AF51-EFDB52A567B3}" name="Table1" displayName="Table1" ref="A29:H39" totalsRowShown="0" headerRowDxfId="30" dataDxfId="29" tableBorderDxfId="28">
  <autoFilter ref="A29:H39" xr:uid="{D77A7592-7714-834C-AF51-EFDB52A567B3}"/>
  <tableColumns count="8">
    <tableColumn id="1" xr3:uid="{20707AB6-4415-E142-A822-D2DBFC8E5DF9}" name="4300 Sales &amp; Service Revenue" dataDxfId="27"/>
    <tableColumn id="2" xr3:uid="{E5C68A10-C3CA-6F40-94EF-91A502703BF2}" name="Fee" dataDxfId="26"/>
    <tableColumn id="3" xr3:uid="{4DE46017-1AAA-1A4C-B9FD-501288A645F0}" name="# Events/_x000a_Nights" dataDxfId="25"/>
    <tableColumn id="4" xr3:uid="{0A223C45-8C4E-8F46-932A-3FE89230180D}" name="Attendees/_x000a_# Items" dataDxfId="24"/>
    <tableColumn id="5" xr3:uid="{61EEA1AA-8B39-E047-899D-C521AC3F24D1}" name="FY23" dataDxfId="23" dataCellStyle="Currency 2"/>
    <tableColumn id="6" xr3:uid="{42E8334C-25E6-8B4D-BB9A-287A9AC9C516}" name="# Events/_x000a_Nights2" dataDxfId="22"/>
    <tableColumn id="7" xr3:uid="{1047045E-29A1-9243-9A3B-77BED90862DA}" name="Attendees/_x000a_# Items3" dataDxfId="21"/>
    <tableColumn id="8" xr3:uid="{BB9CDA87-C93B-D64C-A726-EC5E29CA63EE}" name="FY24" dataDxfId="20" dataCellStyle="Currency 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F52E10-959D-F341-8272-3DF9DA21DF07}" name="Table3" displayName="Table3" ref="A60:H70" totalsRowShown="0" headerRowDxfId="19" dataDxfId="18" tableBorderDxfId="17">
  <autoFilter ref="A60:H70" xr:uid="{2CF52E10-959D-F341-8272-3DF9DA21DF07}"/>
  <tableColumns count="8">
    <tableColumn id="1" xr3:uid="{05C36BCF-041E-F845-AA3E-95D51C267717}" name="4300 Sales &amp; Service Revenue _x000a_6400 Recharge Income " dataDxfId="16"/>
    <tableColumn id="2" xr3:uid="{9C71F4F4-A295-734B-821B-9455D17B2E96}" name="Fee" dataDxfId="15"/>
    <tableColumn id="3" xr3:uid="{D0EB26D2-F542-384E-920E-C5B488BC5C70}" name="# Events/_x000a_Nights" dataDxfId="14"/>
    <tableColumn id="4" xr3:uid="{7129887B-C666-C74D-9998-81A7030257AB}" name="Attendees/_x000a_# Items" dataDxfId="13"/>
    <tableColumn id="5" xr3:uid="{8BAA7199-45E7-EE4F-A5EE-226AC0FC6904}" name=" FY23" dataDxfId="12" dataCellStyle="Currency 2"/>
    <tableColumn id="6" xr3:uid="{D218F153-C9F6-7D47-AB37-4F9CF4438863}" name="# Events/_x000a_Nights2" dataDxfId="11"/>
    <tableColumn id="7" xr3:uid="{19AA5384-FDF2-3446-89E5-9635DE727AEE}" name="Attendees/_x000a_# Items3" dataDxfId="10"/>
    <tableColumn id="8" xr3:uid="{6DC35C43-8F3D-D74D-B2EB-3236D4EDDD4A}" name=" FY24" dataDxfId="9" dataCellStyle="Currency 2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721C2D-7C79-C148-B171-FF7EF66A6F29}" name="Table4" displayName="Table4" ref="A48:H50" totalsRowShown="0" headerRowDxfId="8" dataDxfId="7" tableBorderDxfId="6">
  <autoFilter ref="A48:H50" xr:uid="{E7721C2D-7C79-C148-B171-FF7EF66A6F29}"/>
  <tableColumns count="8">
    <tableColumn id="1" xr3:uid="{6C9D8626-13DD-374B-BD28-A8B167FA2BE8}" name="6400 Recharge Income "/>
    <tableColumn id="2" xr3:uid="{305E3DEE-9FE7-F24B-AECC-057380FE469B}" name="Fee"/>
    <tableColumn id="3" xr3:uid="{0186174D-D815-5D48-880A-61056FCD1FED}" name="# Events/_x000a_Nights" dataDxfId="5"/>
    <tableColumn id="4" xr3:uid="{951466E4-AD4F-5141-868E-29F6FCE82F22}" name="Attendees/_x000a_# Items" dataDxfId="4"/>
    <tableColumn id="5" xr3:uid="{4194A521-5B11-3742-9C73-E7AAB731D3E5}" name=" FY23 " dataDxfId="3" dataCellStyle="Currency 2">
      <calculatedColumnFormula>+B49*C49</calculatedColumnFormula>
    </tableColumn>
    <tableColumn id="6" xr3:uid="{AD07FC07-4F2A-2344-954D-897E2EB579FA}" name="# Events/_x000a_Nights2" dataDxfId="2"/>
    <tableColumn id="7" xr3:uid="{09A05427-CF71-4542-A9E9-B43255F3A729}" name="Attendees/_x000a_# Items3" dataDxfId="1"/>
    <tableColumn id="8" xr3:uid="{84D65D0F-56B5-EF4B-8EAF-06AE79CF0F22}" name=" FY24" dataDxfId="0" dataCellStyle="Currency 2">
      <calculatedColumnFormula>+B49*F49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AF190"/>
  <sheetViews>
    <sheetView tabSelected="1" zoomScaleNormal="100" workbookViewId="0">
      <pane ySplit="7" topLeftCell="A8" activePane="bottomLeft" state="frozen"/>
      <selection pane="bottomLeft" activeCell="J82" sqref="J82"/>
    </sheetView>
  </sheetViews>
  <sheetFormatPr defaultColWidth="9.109375" defaultRowHeight="13.2" x14ac:dyDescent="0.25"/>
  <cols>
    <col min="1" max="1" width="41.44140625" style="6" customWidth="1"/>
    <col min="2" max="2" width="12.6640625" style="6" customWidth="1"/>
    <col min="3" max="3" width="10.44140625" style="6" customWidth="1"/>
    <col min="4" max="4" width="11.44140625" style="6" customWidth="1"/>
    <col min="5" max="5" width="13.44140625" style="6" customWidth="1"/>
    <col min="6" max="6" width="14.109375" style="6" customWidth="1"/>
    <col min="7" max="7" width="12.44140625" style="6" customWidth="1"/>
    <col min="8" max="8" width="28" style="6" customWidth="1"/>
    <col min="9" max="9" width="22.109375" style="78" customWidth="1"/>
    <col min="10" max="10" width="104.77734375" style="6" customWidth="1"/>
    <col min="11" max="11" width="15.44140625" style="6" customWidth="1"/>
    <col min="12" max="12" width="12.44140625" style="6" customWidth="1"/>
    <col min="13" max="13" width="15.44140625" style="6" customWidth="1"/>
    <col min="14" max="14" width="15.109375" style="6" customWidth="1"/>
    <col min="15" max="16384" width="9.109375" style="6"/>
  </cols>
  <sheetData>
    <row r="1" spans="1:32" ht="16.2" thickBot="1" x14ac:dyDescent="0.35">
      <c r="A1" s="69" t="s">
        <v>3</v>
      </c>
      <c r="B1" s="70"/>
      <c r="C1" s="70"/>
      <c r="D1" s="70"/>
      <c r="E1" s="70"/>
      <c r="F1" s="70"/>
      <c r="G1" s="70"/>
      <c r="H1" s="71"/>
      <c r="I1" s="7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7"/>
      <c r="AF1" s="7"/>
    </row>
    <row r="2" spans="1:32" x14ac:dyDescent="0.25">
      <c r="A2" s="8"/>
      <c r="B2" s="8"/>
      <c r="C2"/>
      <c r="D2"/>
      <c r="E2"/>
      <c r="F2"/>
      <c r="G2"/>
      <c r="H2"/>
      <c r="I2" s="7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7"/>
      <c r="AF2" s="7"/>
    </row>
    <row r="3" spans="1:32" ht="15.6" thickBot="1" x14ac:dyDescent="0.45">
      <c r="A3" s="1" t="s">
        <v>50</v>
      </c>
      <c r="B3" s="1"/>
      <c r="C3" s="9"/>
      <c r="D3" s="9"/>
      <c r="E3" s="9"/>
      <c r="F3" s="9"/>
      <c r="G3" s="9"/>
      <c r="H3" s="2"/>
      <c r="I3" s="7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7"/>
      <c r="AF3" s="7"/>
    </row>
    <row r="4" spans="1:32" ht="15.6" thickTop="1" x14ac:dyDescent="0.4">
      <c r="A4" s="66" t="s">
        <v>0</v>
      </c>
      <c r="B4" s="67" t="s">
        <v>49</v>
      </c>
      <c r="C4" s="24"/>
      <c r="D4" s="24"/>
      <c r="E4" s="24"/>
      <c r="F4" s="24"/>
      <c r="G4" s="24"/>
      <c r="H4" s="25"/>
      <c r="I4" s="7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7"/>
      <c r="AF4" s="7"/>
    </row>
    <row r="5" spans="1:32" ht="15" x14ac:dyDescent="0.4">
      <c r="A5" s="22" t="s">
        <v>42</v>
      </c>
      <c r="B5" s="23"/>
      <c r="C5" s="24"/>
      <c r="D5" s="24"/>
      <c r="E5" s="24"/>
      <c r="F5" s="24"/>
      <c r="G5" s="24"/>
      <c r="H5" s="25"/>
      <c r="I5" s="7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7"/>
      <c r="AF5" s="7"/>
    </row>
    <row r="6" spans="1:32" ht="15.75" customHeight="1" x14ac:dyDescent="0.25">
      <c r="A6" s="26" t="s">
        <v>43</v>
      </c>
      <c r="B6" s="27"/>
      <c r="C6"/>
      <c r="D6"/>
      <c r="E6"/>
      <c r="F6"/>
      <c r="G6"/>
      <c r="H6" s="3"/>
      <c r="I6" s="7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7"/>
      <c r="AF6" s="7"/>
    </row>
    <row r="7" spans="1:32" ht="15.75" customHeight="1" x14ac:dyDescent="0.25">
      <c r="A7" s="28" t="s">
        <v>44</v>
      </c>
      <c r="B7" s="22"/>
      <c r="C7"/>
      <c r="D7"/>
      <c r="E7"/>
      <c r="F7"/>
      <c r="G7"/>
      <c r="H7" s="68"/>
      <c r="I7" s="7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7"/>
      <c r="AF7" s="7"/>
    </row>
    <row r="8" spans="1:32" x14ac:dyDescent="0.25">
      <c r="A8" s="10" t="s">
        <v>1</v>
      </c>
      <c r="B8" s="10"/>
      <c r="C8" s="11"/>
      <c r="D8" s="11"/>
      <c r="E8" s="11"/>
      <c r="F8" s="11"/>
      <c r="G8" s="11"/>
      <c r="H8" s="12"/>
      <c r="I8" s="7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7"/>
      <c r="AF8" s="7"/>
    </row>
    <row r="9" spans="1:32" x14ac:dyDescent="0.25">
      <c r="A9" s="19" t="s">
        <v>4</v>
      </c>
      <c r="B9" s="29"/>
      <c r="C9" s="14"/>
      <c r="D9" s="14"/>
      <c r="E9" s="14"/>
      <c r="F9" s="14"/>
      <c r="G9" s="14"/>
      <c r="H9" s="13"/>
      <c r="I9" s="7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7"/>
      <c r="AF9" s="7"/>
    </row>
    <row r="10" spans="1:32" x14ac:dyDescent="0.25">
      <c r="A10" s="19" t="s">
        <v>36</v>
      </c>
      <c r="B10" s="29"/>
      <c r="C10" s="14"/>
      <c r="D10" s="14"/>
      <c r="E10" s="14"/>
      <c r="F10" s="14"/>
      <c r="G10" s="14"/>
      <c r="H10" s="13"/>
      <c r="I10" s="7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7"/>
      <c r="AF10" s="7"/>
    </row>
    <row r="11" spans="1:32" x14ac:dyDescent="0.25">
      <c r="A11" s="19" t="s">
        <v>5</v>
      </c>
      <c r="B11" s="29"/>
      <c r="C11" s="14"/>
      <c r="D11" s="14"/>
      <c r="E11" s="14"/>
      <c r="F11" s="14"/>
      <c r="G11" s="14"/>
      <c r="H11" s="13"/>
      <c r="I11" s="7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7"/>
      <c r="AF11" s="7"/>
    </row>
    <row r="12" spans="1:32" x14ac:dyDescent="0.25">
      <c r="A12" s="19" t="s">
        <v>6</v>
      </c>
      <c r="B12" s="29"/>
      <c r="C12" s="14"/>
      <c r="D12" s="14"/>
      <c r="E12" s="14"/>
      <c r="F12" s="14"/>
      <c r="G12" s="14"/>
      <c r="H12" s="13"/>
      <c r="I12" s="7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7"/>
      <c r="AF12" s="7"/>
    </row>
    <row r="13" spans="1:32" x14ac:dyDescent="0.25">
      <c r="A13" s="19" t="s">
        <v>7</v>
      </c>
      <c r="B13" s="29"/>
      <c r="C13" s="14"/>
      <c r="D13" s="14"/>
      <c r="E13" s="14"/>
      <c r="F13" s="14"/>
      <c r="G13" s="14"/>
      <c r="H13" s="13"/>
      <c r="I13" s="7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7"/>
      <c r="AF13" s="7"/>
    </row>
    <row r="14" spans="1:32" x14ac:dyDescent="0.25">
      <c r="A14" s="30" t="s">
        <v>8</v>
      </c>
      <c r="B14" s="29"/>
      <c r="C14" s="14"/>
      <c r="D14" s="14"/>
      <c r="E14" s="14"/>
      <c r="F14" s="14"/>
      <c r="G14" s="14"/>
      <c r="H14" s="13"/>
      <c r="I14" s="7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7"/>
      <c r="AF14" s="7"/>
    </row>
    <row r="15" spans="1:32" x14ac:dyDescent="0.25">
      <c r="A15" s="31" t="s">
        <v>9</v>
      </c>
      <c r="B15" s="29"/>
      <c r="C15" s="14"/>
      <c r="D15" s="14"/>
      <c r="E15" s="14"/>
      <c r="F15" s="14"/>
      <c r="G15" s="14"/>
      <c r="H15" s="13"/>
      <c r="I15" s="7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7"/>
      <c r="AF15" s="7"/>
    </row>
    <row r="16" spans="1:32" x14ac:dyDescent="0.25">
      <c r="A16" s="31" t="s">
        <v>10</v>
      </c>
      <c r="B16" s="29"/>
      <c r="C16" s="14"/>
      <c r="D16" s="14"/>
      <c r="E16" s="14"/>
      <c r="F16" s="14"/>
      <c r="G16" s="14"/>
      <c r="H16" s="13"/>
      <c r="I16" s="7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7"/>
      <c r="AF16" s="7"/>
    </row>
    <row r="17" spans="1:32" x14ac:dyDescent="0.25">
      <c r="A17" s="31" t="s">
        <v>37</v>
      </c>
      <c r="B17" s="29"/>
      <c r="C17" s="14"/>
      <c r="D17" s="14"/>
      <c r="E17" s="14"/>
      <c r="F17" s="14"/>
      <c r="G17" s="14"/>
      <c r="H17" s="13"/>
      <c r="I17" s="7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7"/>
      <c r="AF17" s="7"/>
    </row>
    <row r="18" spans="1:32" x14ac:dyDescent="0.25">
      <c r="A18" s="31" t="s">
        <v>11</v>
      </c>
      <c r="B18" s="29"/>
      <c r="C18" s="14"/>
      <c r="D18" s="14"/>
      <c r="E18" s="14"/>
      <c r="F18" s="14"/>
      <c r="G18" s="14"/>
      <c r="H18" s="13"/>
      <c r="I18" s="7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7"/>
      <c r="AF18" s="7"/>
    </row>
    <row r="19" spans="1:32" x14ac:dyDescent="0.25">
      <c r="A19" s="31" t="s">
        <v>12</v>
      </c>
      <c r="B19" s="29"/>
      <c r="C19" s="14"/>
      <c r="D19" s="14"/>
      <c r="E19" s="14"/>
      <c r="F19" s="14"/>
      <c r="G19" s="14"/>
      <c r="H19" s="13"/>
      <c r="I19" s="7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7"/>
      <c r="AF19" s="7"/>
    </row>
    <row r="20" spans="1:32" x14ac:dyDescent="0.25">
      <c r="A20" s="31" t="s">
        <v>13</v>
      </c>
      <c r="B20" s="29"/>
      <c r="C20" s="14"/>
      <c r="D20" s="14"/>
      <c r="E20" s="14"/>
      <c r="F20" s="14"/>
      <c r="G20" s="14"/>
      <c r="H20" s="13"/>
      <c r="I20" s="7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7"/>
      <c r="AF20" s="7"/>
    </row>
    <row r="21" spans="1:32" x14ac:dyDescent="0.25">
      <c r="A21" s="31" t="s">
        <v>14</v>
      </c>
      <c r="B21" s="29"/>
      <c r="C21" s="14"/>
      <c r="D21" s="14"/>
      <c r="E21" s="14"/>
      <c r="F21" s="14"/>
      <c r="G21" s="14"/>
      <c r="H21" s="13"/>
      <c r="I21" s="7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7"/>
      <c r="AF21" s="7"/>
    </row>
    <row r="22" spans="1:32" x14ac:dyDescent="0.25">
      <c r="A22" s="16"/>
      <c r="B22" s="16"/>
      <c r="C22" s="15"/>
      <c r="D22" s="15"/>
      <c r="E22" s="15"/>
      <c r="F22" s="15"/>
      <c r="G22" s="15"/>
      <c r="H22" s="17"/>
      <c r="I22" s="7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7"/>
      <c r="AF22" s="7"/>
    </row>
    <row r="23" spans="1:32" x14ac:dyDescent="0.25">
      <c r="A23" s="72" t="s">
        <v>15</v>
      </c>
      <c r="B23" s="72"/>
      <c r="C23" s="72"/>
      <c r="D23" s="72"/>
      <c r="E23" s="72"/>
      <c r="F23" s="72"/>
      <c r="G23" s="72"/>
      <c r="H23" s="72"/>
      <c r="I23" s="7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7"/>
      <c r="AF23" s="7"/>
    </row>
    <row r="24" spans="1:32" x14ac:dyDescent="0.25">
      <c r="A24" s="18"/>
      <c r="B24" s="18"/>
      <c r="C24" s="14"/>
      <c r="D24" s="14"/>
      <c r="E24" s="14"/>
      <c r="F24" s="14"/>
      <c r="G24" s="14"/>
      <c r="H24" s="13"/>
      <c r="I24" s="7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7"/>
      <c r="AF24" s="7"/>
    </row>
    <row r="25" spans="1:32" x14ac:dyDescent="0.25">
      <c r="A25" s="32" t="s">
        <v>16</v>
      </c>
      <c r="B25" s="32"/>
      <c r="C25" s="14"/>
      <c r="D25" s="14"/>
      <c r="E25" s="14"/>
      <c r="F25" s="14"/>
      <c r="G25" s="14"/>
      <c r="H25" s="4"/>
      <c r="I25" s="7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7"/>
      <c r="AF25" s="7"/>
    </row>
    <row r="26" spans="1:32" x14ac:dyDescent="0.25">
      <c r="A26" s="33" t="s">
        <v>17</v>
      </c>
      <c r="B26" s="33"/>
      <c r="C26" s="14"/>
      <c r="D26" s="14"/>
      <c r="E26" s="14"/>
      <c r="F26" s="14"/>
      <c r="G26" s="14"/>
      <c r="H26" s="4"/>
      <c r="I26" s="7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7"/>
      <c r="AF26" s="7"/>
    </row>
    <row r="27" spans="1:32" x14ac:dyDescent="0.25">
      <c r="A27" s="11"/>
      <c r="B27" s="11"/>
      <c r="C27" s="11"/>
      <c r="D27" s="11"/>
      <c r="E27" s="11"/>
      <c r="F27" s="11"/>
      <c r="G27" s="11"/>
      <c r="H27" s="13"/>
      <c r="I27" s="74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7"/>
      <c r="AF27" s="7"/>
    </row>
    <row r="28" spans="1:32" x14ac:dyDescent="0.25">
      <c r="A28" s="20" t="s">
        <v>18</v>
      </c>
      <c r="B28" s="20"/>
      <c r="C28" s="4"/>
      <c r="D28" s="4"/>
      <c r="E28" s="4"/>
      <c r="F28" s="4"/>
      <c r="G28" s="4"/>
      <c r="H28" s="4"/>
      <c r="I28" s="75" t="s">
        <v>46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7"/>
      <c r="AF28" s="7"/>
    </row>
    <row r="29" spans="1:32" ht="44.25" customHeight="1" x14ac:dyDescent="0.25">
      <c r="A29" s="82" t="s">
        <v>38</v>
      </c>
      <c r="B29" s="82" t="s">
        <v>19</v>
      </c>
      <c r="C29" s="83" t="s">
        <v>20</v>
      </c>
      <c r="D29" s="84" t="s">
        <v>21</v>
      </c>
      <c r="E29" s="84" t="s">
        <v>45</v>
      </c>
      <c r="F29" s="83" t="s">
        <v>51</v>
      </c>
      <c r="G29" s="84" t="s">
        <v>52</v>
      </c>
      <c r="H29" s="85" t="s">
        <v>54</v>
      </c>
      <c r="I29" s="76" t="s">
        <v>48</v>
      </c>
      <c r="J29" s="79" t="s">
        <v>41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7"/>
      <c r="AF29" s="7"/>
    </row>
    <row r="30" spans="1:32" x14ac:dyDescent="0.25">
      <c r="A30" s="40" t="s">
        <v>22</v>
      </c>
      <c r="B30" s="40"/>
      <c r="C30" s="41"/>
      <c r="D30" s="41"/>
      <c r="E30" s="42"/>
      <c r="F30" s="41"/>
      <c r="G30" s="41"/>
      <c r="H30" s="80"/>
      <c r="I30" s="7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7"/>
      <c r="AF30" s="7"/>
    </row>
    <row r="31" spans="1:32" x14ac:dyDescent="0.25">
      <c r="A31" s="43" t="s">
        <v>23</v>
      </c>
      <c r="B31" s="44">
        <v>25</v>
      </c>
      <c r="C31" s="41">
        <v>20</v>
      </c>
      <c r="D31" s="41">
        <v>300</v>
      </c>
      <c r="E31" s="42">
        <f>B31*C31*D31</f>
        <v>150000</v>
      </c>
      <c r="F31" s="41">
        <v>20</v>
      </c>
      <c r="G31" s="41">
        <v>350</v>
      </c>
      <c r="H31" s="80">
        <f>+B31*F31*G31</f>
        <v>175000</v>
      </c>
      <c r="I31" s="7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7"/>
      <c r="AF31" s="7"/>
    </row>
    <row r="32" spans="1:32" x14ac:dyDescent="0.25">
      <c r="A32" s="43" t="s">
        <v>24</v>
      </c>
      <c r="B32" s="44">
        <v>5000</v>
      </c>
      <c r="C32" s="41">
        <v>6</v>
      </c>
      <c r="D32" s="41"/>
      <c r="E32" s="42">
        <f>+B32*C32</f>
        <v>30000</v>
      </c>
      <c r="F32" s="41">
        <v>8</v>
      </c>
      <c r="G32" s="41"/>
      <c r="H32" s="80">
        <f>+B32*F32</f>
        <v>40000</v>
      </c>
      <c r="I32" s="74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7"/>
      <c r="AF32" s="7"/>
    </row>
    <row r="33" spans="1:32" x14ac:dyDescent="0.25">
      <c r="A33" s="43" t="s">
        <v>25</v>
      </c>
      <c r="B33" s="44">
        <v>800</v>
      </c>
      <c r="C33" s="41">
        <v>20</v>
      </c>
      <c r="D33" s="41"/>
      <c r="E33" s="42">
        <f>+B33*C33</f>
        <v>16000</v>
      </c>
      <c r="F33" s="41">
        <v>15</v>
      </c>
      <c r="G33" s="41"/>
      <c r="H33" s="80">
        <f>+B33*F33</f>
        <v>12000</v>
      </c>
      <c r="I33" s="7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7"/>
      <c r="AF33" s="7"/>
    </row>
    <row r="34" spans="1:32" x14ac:dyDescent="0.25">
      <c r="A34" s="40"/>
      <c r="B34" s="45"/>
      <c r="C34" s="41"/>
      <c r="D34" s="41"/>
      <c r="E34" s="42"/>
      <c r="F34" s="41"/>
      <c r="G34" s="41"/>
      <c r="H34" s="80"/>
      <c r="I34" s="7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7"/>
      <c r="AF34" s="7"/>
    </row>
    <row r="35" spans="1:32" x14ac:dyDescent="0.25">
      <c r="A35" s="40" t="s">
        <v>26</v>
      </c>
      <c r="B35" s="45"/>
      <c r="C35" s="41"/>
      <c r="D35" s="41"/>
      <c r="E35" s="46"/>
      <c r="F35" s="41"/>
      <c r="G35" s="41"/>
      <c r="H35" s="81"/>
      <c r="I35" s="74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7"/>
      <c r="AF35" s="7"/>
    </row>
    <row r="36" spans="1:32" x14ac:dyDescent="0.25">
      <c r="A36" s="43" t="s">
        <v>27</v>
      </c>
      <c r="B36" s="44">
        <v>10</v>
      </c>
      <c r="C36" s="41"/>
      <c r="D36" s="41">
        <v>250</v>
      </c>
      <c r="E36" s="42">
        <f>B36*D36</f>
        <v>2500</v>
      </c>
      <c r="F36" s="41"/>
      <c r="G36" s="41">
        <v>250</v>
      </c>
      <c r="H36" s="80">
        <f>B36*G36</f>
        <v>2500</v>
      </c>
      <c r="I36" s="74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7"/>
      <c r="AF36" s="7"/>
    </row>
    <row r="37" spans="1:32" x14ac:dyDescent="0.25">
      <c r="A37" s="43" t="s">
        <v>28</v>
      </c>
      <c r="B37" s="44">
        <v>5</v>
      </c>
      <c r="C37" s="41"/>
      <c r="D37" s="41">
        <v>800</v>
      </c>
      <c r="E37" s="42">
        <f>B37*D37</f>
        <v>4000</v>
      </c>
      <c r="F37" s="41"/>
      <c r="G37" s="41">
        <v>1000</v>
      </c>
      <c r="H37" s="80">
        <f>B37*G37</f>
        <v>5000</v>
      </c>
      <c r="I37" s="7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7"/>
      <c r="AF37" s="7"/>
    </row>
    <row r="38" spans="1:32" ht="12.75" customHeight="1" x14ac:dyDescent="0.25">
      <c r="A38" s="43" t="s">
        <v>29</v>
      </c>
      <c r="B38" s="44">
        <v>15</v>
      </c>
      <c r="C38" s="41"/>
      <c r="D38" s="41">
        <v>85</v>
      </c>
      <c r="E38" s="42">
        <f>B38*D38</f>
        <v>1275</v>
      </c>
      <c r="F38" s="41"/>
      <c r="G38" s="41">
        <v>100</v>
      </c>
      <c r="H38" s="80">
        <f>B38*G38</f>
        <v>1500</v>
      </c>
      <c r="I38" s="7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7"/>
      <c r="AF38" s="7"/>
    </row>
    <row r="39" spans="1:32" x14ac:dyDescent="0.25">
      <c r="A39" s="86"/>
      <c r="B39" s="87"/>
      <c r="C39" s="88"/>
      <c r="D39" s="88"/>
      <c r="E39" s="89"/>
      <c r="F39" s="88"/>
      <c r="G39" s="88"/>
      <c r="H39" s="90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7"/>
      <c r="AF39" s="7"/>
    </row>
    <row r="40" spans="1:32" ht="13.8" thickBot="1" x14ac:dyDescent="0.3">
      <c r="A40" s="47"/>
      <c r="B40" s="47"/>
      <c r="C40" s="48"/>
      <c r="D40" s="48"/>
      <c r="E40" s="49"/>
      <c r="F40" s="49"/>
      <c r="G40" s="48"/>
      <c r="H40" s="4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7"/>
      <c r="AF40" s="7"/>
    </row>
    <row r="41" spans="1:32" s="37" customFormat="1" ht="40.200000000000003" thickBot="1" x14ac:dyDescent="0.3">
      <c r="A41" s="50" t="s">
        <v>30</v>
      </c>
      <c r="B41" s="51"/>
      <c r="C41" s="52"/>
      <c r="D41" s="52"/>
      <c r="E41" s="53">
        <f>SUM(E31:E39)</f>
        <v>203775</v>
      </c>
      <c r="F41" s="54"/>
      <c r="G41" s="36"/>
      <c r="H41" s="53">
        <f>SUM(H31:H39)</f>
        <v>236000</v>
      </c>
      <c r="I41" s="5"/>
      <c r="J41" s="34" t="s">
        <v>63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6"/>
      <c r="AF41" s="36"/>
    </row>
    <row r="42" spans="1:32" ht="13.8" thickBot="1" x14ac:dyDescent="0.3">
      <c r="A42" s="55"/>
      <c r="B42" s="7"/>
      <c r="C42" s="7"/>
      <c r="D42" s="7"/>
      <c r="E42" s="7"/>
      <c r="F42" s="56"/>
      <c r="G42" s="7"/>
      <c r="H42" s="7"/>
      <c r="I42" s="5"/>
      <c r="J42" s="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7"/>
      <c r="AF42" s="7"/>
    </row>
    <row r="43" spans="1:32" ht="13.8" thickBot="1" x14ac:dyDescent="0.3">
      <c r="A43" s="57" t="s">
        <v>55</v>
      </c>
      <c r="B43" s="58"/>
      <c r="C43" s="7"/>
      <c r="D43" s="7"/>
      <c r="E43" s="59">
        <v>137633</v>
      </c>
      <c r="F43" s="56"/>
      <c r="G43" s="7"/>
      <c r="H43" s="7"/>
      <c r="I43" s="5"/>
      <c r="J43" s="39" t="s">
        <v>64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7"/>
      <c r="AF43" s="7"/>
    </row>
    <row r="44" spans="1:32" ht="13.8" thickBot="1" x14ac:dyDescent="0.3">
      <c r="A44" s="55"/>
      <c r="B44" s="7"/>
      <c r="C44" s="7"/>
      <c r="D44" s="7"/>
      <c r="E44" s="7"/>
      <c r="F44" s="56"/>
      <c r="G44" s="7"/>
      <c r="H44" s="7"/>
      <c r="I44" s="5"/>
      <c r="J44" s="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7"/>
      <c r="AF44" s="7"/>
    </row>
    <row r="45" spans="1:32" ht="13.8" thickBot="1" x14ac:dyDescent="0.3">
      <c r="A45" s="57" t="s">
        <v>56</v>
      </c>
      <c r="B45" s="58"/>
      <c r="C45" s="7"/>
      <c r="D45" s="7"/>
      <c r="E45" s="60">
        <f>+E41-E43</f>
        <v>66142</v>
      </c>
      <c r="F45" s="56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7"/>
      <c r="AF45" s="7"/>
    </row>
    <row r="46" spans="1:32" x14ac:dyDescent="0.25">
      <c r="A46" s="7"/>
      <c r="B46" s="7"/>
      <c r="C46" s="7"/>
      <c r="D46" s="7"/>
      <c r="E46" s="7"/>
      <c r="F46" s="56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7"/>
      <c r="AF46" s="7"/>
    </row>
    <row r="47" spans="1:32" x14ac:dyDescent="0.25">
      <c r="A47" s="58"/>
      <c r="B47" s="58"/>
      <c r="C47" s="7"/>
      <c r="D47" s="7"/>
      <c r="E47" s="7"/>
      <c r="F47" s="7"/>
      <c r="G47" s="7"/>
      <c r="I47" s="73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7"/>
      <c r="AF47" s="7"/>
    </row>
    <row r="48" spans="1:32" ht="26.4" x14ac:dyDescent="0.25">
      <c r="A48" s="82" t="s">
        <v>39</v>
      </c>
      <c r="B48" s="82" t="s">
        <v>19</v>
      </c>
      <c r="C48" s="83" t="s">
        <v>20</v>
      </c>
      <c r="D48" s="84" t="s">
        <v>21</v>
      </c>
      <c r="E48" s="84" t="s">
        <v>53</v>
      </c>
      <c r="F48" s="83" t="s">
        <v>51</v>
      </c>
      <c r="G48" s="84" t="s">
        <v>52</v>
      </c>
      <c r="H48" s="85" t="s">
        <v>57</v>
      </c>
      <c r="I48" s="76" t="s">
        <v>48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7"/>
      <c r="AF48" s="7"/>
    </row>
    <row r="49" spans="1:32" x14ac:dyDescent="0.25">
      <c r="A49" s="40" t="s">
        <v>22</v>
      </c>
      <c r="B49" s="40"/>
      <c r="C49" s="41"/>
      <c r="D49" s="41"/>
      <c r="E49" s="42"/>
      <c r="F49" s="41"/>
      <c r="G49" s="41"/>
      <c r="H49" s="80"/>
      <c r="I49" s="7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7"/>
      <c r="AF49" s="7"/>
    </row>
    <row r="50" spans="1:32" x14ac:dyDescent="0.25">
      <c r="A50" s="91" t="s">
        <v>31</v>
      </c>
      <c r="B50" s="92">
        <v>800</v>
      </c>
      <c r="C50" s="88">
        <v>4</v>
      </c>
      <c r="D50" s="88"/>
      <c r="E50" s="89">
        <f>+B50*C50</f>
        <v>3200</v>
      </c>
      <c r="F50" s="88">
        <v>4</v>
      </c>
      <c r="G50" s="88"/>
      <c r="H50" s="90">
        <f>+B50*F50</f>
        <v>3200</v>
      </c>
      <c r="I50" s="7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7"/>
      <c r="AF50" s="7"/>
    </row>
    <row r="51" spans="1:32" ht="13.8" thickBot="1" x14ac:dyDescent="0.3">
      <c r="A51" s="47"/>
      <c r="B51" s="47"/>
      <c r="C51" s="48"/>
      <c r="D51" s="48"/>
      <c r="E51" s="49"/>
      <c r="F51" s="49"/>
      <c r="G51" s="48"/>
      <c r="H51" s="4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7"/>
      <c r="AF51" s="7"/>
    </row>
    <row r="52" spans="1:32" s="37" customFormat="1" ht="40.200000000000003" thickBot="1" x14ac:dyDescent="0.3">
      <c r="A52" s="50" t="s">
        <v>30</v>
      </c>
      <c r="B52" s="51"/>
      <c r="C52" s="52"/>
      <c r="D52" s="52"/>
      <c r="E52" s="53">
        <f>SUM(E50:E50)*-1</f>
        <v>-3200</v>
      </c>
      <c r="F52" s="54"/>
      <c r="G52" s="36"/>
      <c r="H52" s="53">
        <f>SUM(H49:H50)*-1</f>
        <v>-3200</v>
      </c>
      <c r="I52" s="5"/>
      <c r="J52" s="38" t="s">
        <v>65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6"/>
      <c r="AF52" s="36"/>
    </row>
    <row r="53" spans="1:32" ht="13.8" thickBot="1" x14ac:dyDescent="0.3">
      <c r="A53" s="55"/>
      <c r="B53" s="7"/>
      <c r="C53" s="7"/>
      <c r="D53" s="7"/>
      <c r="E53" s="7"/>
      <c r="F53" s="56"/>
      <c r="G53" s="7"/>
      <c r="H53" s="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7"/>
      <c r="AF53" s="7"/>
    </row>
    <row r="54" spans="1:32" ht="13.8" thickBot="1" x14ac:dyDescent="0.3">
      <c r="A54" s="57" t="s">
        <v>55</v>
      </c>
      <c r="B54" s="58"/>
      <c r="C54" s="7"/>
      <c r="D54" s="7"/>
      <c r="E54" s="59">
        <v>-2400</v>
      </c>
      <c r="F54" s="56"/>
      <c r="G54" s="7"/>
      <c r="H54" s="7"/>
      <c r="I54" s="5"/>
      <c r="J54" s="38" t="s">
        <v>66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7"/>
      <c r="AF54" s="7"/>
    </row>
    <row r="55" spans="1:32" ht="13.8" thickBot="1" x14ac:dyDescent="0.3">
      <c r="A55" s="55"/>
      <c r="B55" s="7"/>
      <c r="C55" s="7"/>
      <c r="D55" s="7"/>
      <c r="E55" s="7"/>
      <c r="F55" s="56"/>
      <c r="G55" s="7"/>
      <c r="H55" s="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7"/>
      <c r="AF55" s="7"/>
    </row>
    <row r="56" spans="1:32" ht="13.8" thickBot="1" x14ac:dyDescent="0.3">
      <c r="A56" s="57" t="s">
        <v>56</v>
      </c>
      <c r="B56" s="58"/>
      <c r="C56" s="7"/>
      <c r="D56" s="7"/>
      <c r="E56" s="60">
        <f>+E52-E54</f>
        <v>-800</v>
      </c>
      <c r="F56" s="56"/>
      <c r="G56" s="7"/>
      <c r="H56" s="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7"/>
      <c r="AF56" s="7"/>
    </row>
    <row r="57" spans="1:32" x14ac:dyDescent="0.25">
      <c r="A57" s="7"/>
      <c r="B57" s="7"/>
      <c r="C57" s="7"/>
      <c r="D57" s="7"/>
      <c r="E57" s="7"/>
      <c r="F57" s="7"/>
      <c r="G57" s="7"/>
      <c r="H57" s="7"/>
      <c r="I57" s="7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7"/>
      <c r="AF57" s="7"/>
    </row>
    <row r="58" spans="1:32" x14ac:dyDescent="0.25">
      <c r="A58" s="7"/>
      <c r="B58" s="7"/>
      <c r="C58" s="7"/>
      <c r="D58" s="7"/>
      <c r="E58" s="7"/>
      <c r="F58" s="7"/>
      <c r="G58" s="7"/>
      <c r="H58" s="7"/>
      <c r="I58" s="7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7"/>
      <c r="AF58" s="7"/>
    </row>
    <row r="59" spans="1:32" x14ac:dyDescent="0.25">
      <c r="A59" s="61" t="s">
        <v>32</v>
      </c>
      <c r="B59" s="61"/>
      <c r="C59" s="7"/>
      <c r="D59" s="7"/>
      <c r="E59" s="7"/>
      <c r="F59" s="7"/>
      <c r="G59" s="7"/>
      <c r="H59" s="7"/>
      <c r="I59" s="75" t="s">
        <v>47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7"/>
      <c r="AF59" s="7"/>
    </row>
    <row r="60" spans="1:32" ht="26.4" x14ac:dyDescent="0.25">
      <c r="A60" s="93" t="s">
        <v>40</v>
      </c>
      <c r="B60" s="82" t="s">
        <v>19</v>
      </c>
      <c r="C60" s="83" t="s">
        <v>20</v>
      </c>
      <c r="D60" s="84" t="s">
        <v>21</v>
      </c>
      <c r="E60" s="84" t="s">
        <v>58</v>
      </c>
      <c r="F60" s="83" t="s">
        <v>51</v>
      </c>
      <c r="G60" s="84" t="s">
        <v>52</v>
      </c>
      <c r="H60" s="85" t="s">
        <v>57</v>
      </c>
      <c r="I60" s="76" t="s">
        <v>48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7"/>
      <c r="AF60" s="7"/>
    </row>
    <row r="61" spans="1:32" x14ac:dyDescent="0.25">
      <c r="A61" s="40" t="s">
        <v>22</v>
      </c>
      <c r="B61" s="40"/>
      <c r="C61" s="41"/>
      <c r="D61" s="41"/>
      <c r="E61" s="42"/>
      <c r="F61" s="41"/>
      <c r="G61" s="41"/>
      <c r="H61" s="80"/>
      <c r="I61" s="7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7"/>
      <c r="AF61" s="7"/>
    </row>
    <row r="62" spans="1:32" x14ac:dyDescent="0.25">
      <c r="A62" s="43" t="s">
        <v>23</v>
      </c>
      <c r="B62" s="44">
        <v>25</v>
      </c>
      <c r="C62" s="41">
        <v>20</v>
      </c>
      <c r="D62" s="41">
        <v>300</v>
      </c>
      <c r="E62" s="42">
        <f>B62*C62*D62</f>
        <v>150000</v>
      </c>
      <c r="F62" s="41">
        <v>20</v>
      </c>
      <c r="G62" s="41">
        <v>350</v>
      </c>
      <c r="H62" s="80">
        <f>+B62*F62*G62</f>
        <v>175000</v>
      </c>
      <c r="I62" s="7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7"/>
      <c r="AF62" s="7"/>
    </row>
    <row r="63" spans="1:32" x14ac:dyDescent="0.25">
      <c r="A63" s="43" t="s">
        <v>24</v>
      </c>
      <c r="B63" s="44">
        <v>5000</v>
      </c>
      <c r="C63" s="41">
        <v>6</v>
      </c>
      <c r="D63" s="41"/>
      <c r="E63" s="42">
        <f>+B63*C63</f>
        <v>30000</v>
      </c>
      <c r="F63" s="41">
        <v>8</v>
      </c>
      <c r="G63" s="41"/>
      <c r="H63" s="80">
        <f>+B63*F63</f>
        <v>40000</v>
      </c>
      <c r="I63" s="7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7"/>
      <c r="AF63" s="7"/>
    </row>
    <row r="64" spans="1:32" x14ac:dyDescent="0.25">
      <c r="A64" s="43" t="s">
        <v>25</v>
      </c>
      <c r="B64" s="44">
        <v>800</v>
      </c>
      <c r="C64" s="41">
        <v>24</v>
      </c>
      <c r="D64" s="41"/>
      <c r="E64" s="42">
        <f>+B64*C64</f>
        <v>19200</v>
      </c>
      <c r="F64" s="41">
        <v>19</v>
      </c>
      <c r="G64" s="41"/>
      <c r="H64" s="80">
        <f>+B64*F64</f>
        <v>15200</v>
      </c>
      <c r="I64" s="7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7"/>
      <c r="AF64" s="7"/>
    </row>
    <row r="65" spans="1:32" x14ac:dyDescent="0.25">
      <c r="A65" s="40"/>
      <c r="B65" s="45"/>
      <c r="C65" s="41"/>
      <c r="D65" s="41"/>
      <c r="E65" s="42"/>
      <c r="F65" s="41"/>
      <c r="G65" s="41"/>
      <c r="H65" s="80"/>
      <c r="I65" s="7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7"/>
      <c r="AF65" s="7"/>
    </row>
    <row r="66" spans="1:32" x14ac:dyDescent="0.25">
      <c r="A66" s="40" t="s">
        <v>26</v>
      </c>
      <c r="B66" s="45"/>
      <c r="C66" s="41"/>
      <c r="D66" s="41"/>
      <c r="E66" s="46"/>
      <c r="F66" s="41"/>
      <c r="G66" s="41"/>
      <c r="H66" s="81"/>
      <c r="I66" s="7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7"/>
      <c r="AF66" s="7"/>
    </row>
    <row r="67" spans="1:32" x14ac:dyDescent="0.25">
      <c r="A67" s="43" t="s">
        <v>27</v>
      </c>
      <c r="B67" s="44">
        <v>10</v>
      </c>
      <c r="C67" s="41"/>
      <c r="D67" s="41">
        <v>250</v>
      </c>
      <c r="E67" s="42">
        <f>B67*D67</f>
        <v>2500</v>
      </c>
      <c r="F67" s="41"/>
      <c r="G67" s="41">
        <v>250</v>
      </c>
      <c r="H67" s="80">
        <f>B67*G67</f>
        <v>2500</v>
      </c>
      <c r="I67" s="7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7"/>
      <c r="AF67" s="7"/>
    </row>
    <row r="68" spans="1:32" x14ac:dyDescent="0.25">
      <c r="A68" s="43" t="s">
        <v>28</v>
      </c>
      <c r="B68" s="44">
        <v>5</v>
      </c>
      <c r="C68" s="41"/>
      <c r="D68" s="41">
        <v>800</v>
      </c>
      <c r="E68" s="42">
        <f>B68*D68</f>
        <v>4000</v>
      </c>
      <c r="F68" s="41"/>
      <c r="G68" s="41">
        <v>1000</v>
      </c>
      <c r="H68" s="80">
        <f>B68*G68</f>
        <v>5000</v>
      </c>
      <c r="I68" s="7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7"/>
      <c r="AF68" s="7"/>
    </row>
    <row r="69" spans="1:32" x14ac:dyDescent="0.25">
      <c r="A69" s="43" t="s">
        <v>29</v>
      </c>
      <c r="B69" s="44">
        <v>15</v>
      </c>
      <c r="C69" s="41"/>
      <c r="D69" s="41">
        <v>85</v>
      </c>
      <c r="E69" s="42">
        <f>B69*D69</f>
        <v>1275</v>
      </c>
      <c r="F69" s="41"/>
      <c r="G69" s="41">
        <v>100</v>
      </c>
      <c r="H69" s="80">
        <f>B69*G69</f>
        <v>1500</v>
      </c>
      <c r="I69" s="7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7"/>
      <c r="AF69" s="7"/>
    </row>
    <row r="70" spans="1:32" x14ac:dyDescent="0.25">
      <c r="A70" s="86"/>
      <c r="B70" s="87"/>
      <c r="C70" s="88"/>
      <c r="D70" s="88"/>
      <c r="E70" s="89"/>
      <c r="F70" s="88"/>
      <c r="G70" s="88"/>
      <c r="H70" s="90"/>
      <c r="I70" s="7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7"/>
      <c r="AF70" s="7"/>
    </row>
    <row r="71" spans="1:32" ht="13.8" thickBot="1" x14ac:dyDescent="0.3">
      <c r="A71" s="47"/>
      <c r="B71" s="47"/>
      <c r="C71" s="48"/>
      <c r="D71" s="48"/>
      <c r="E71" s="49"/>
      <c r="F71" s="49"/>
      <c r="G71" s="48"/>
      <c r="H71" s="49"/>
      <c r="I71" s="7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7"/>
      <c r="AF71" s="7"/>
    </row>
    <row r="72" spans="1:32" ht="13.8" thickBot="1" x14ac:dyDescent="0.3">
      <c r="A72" s="62" t="s">
        <v>2</v>
      </c>
      <c r="B72" s="58"/>
      <c r="C72" s="63"/>
      <c r="D72" s="63"/>
      <c r="E72" s="64">
        <f>SUM(E62:E70)</f>
        <v>206975</v>
      </c>
      <c r="F72" s="56"/>
      <c r="G72" s="7"/>
      <c r="H72" s="64">
        <f>SUM(H61:H70)</f>
        <v>239200</v>
      </c>
      <c r="I72" s="73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7"/>
      <c r="AF72" s="7"/>
    </row>
    <row r="73" spans="1:32" ht="13.8" thickBot="1" x14ac:dyDescent="0.3">
      <c r="A73" s="7"/>
      <c r="B73" s="7"/>
      <c r="C73" s="7"/>
      <c r="D73" s="7"/>
      <c r="E73" s="7"/>
      <c r="F73" s="7"/>
      <c r="G73" s="7"/>
      <c r="H73" s="7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7"/>
      <c r="AF73" s="7"/>
    </row>
    <row r="74" spans="1:32" s="37" customFormat="1" ht="40.200000000000003" thickBot="1" x14ac:dyDescent="0.3">
      <c r="A74" s="65" t="s">
        <v>33</v>
      </c>
      <c r="B74" s="36"/>
      <c r="C74" s="36"/>
      <c r="D74" s="36"/>
      <c r="E74" s="53">
        <f>+E72*-0.1</f>
        <v>-20697.5</v>
      </c>
      <c r="F74" s="36"/>
      <c r="G74" s="36"/>
      <c r="H74" s="53">
        <f>+H72*-0.1</f>
        <v>-23920</v>
      </c>
      <c r="I74" s="5"/>
      <c r="J74" s="38" t="s">
        <v>65</v>
      </c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6"/>
      <c r="AF74" s="36"/>
    </row>
    <row r="75" spans="1:32" ht="13.8" thickBot="1" x14ac:dyDescent="0.3">
      <c r="A75" s="55"/>
      <c r="B75" s="7"/>
      <c r="C75" s="7"/>
      <c r="D75" s="7"/>
      <c r="E75" s="7"/>
      <c r="F75" s="7"/>
      <c r="G75" s="7"/>
      <c r="H75" s="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7"/>
      <c r="AF75" s="7"/>
    </row>
    <row r="76" spans="1:32" s="37" customFormat="1" ht="40.200000000000003" thickBot="1" x14ac:dyDescent="0.3">
      <c r="A76" s="65" t="s">
        <v>34</v>
      </c>
      <c r="B76" s="36"/>
      <c r="C76" s="36"/>
      <c r="D76" s="36"/>
      <c r="E76" s="53">
        <f>+E72+E74</f>
        <v>186277.5</v>
      </c>
      <c r="F76" s="36"/>
      <c r="G76" s="36"/>
      <c r="H76" s="53">
        <f>+H72+H74</f>
        <v>215280</v>
      </c>
      <c r="I76" s="5"/>
      <c r="J76" s="34" t="s">
        <v>63</v>
      </c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6"/>
      <c r="AF76" s="36"/>
    </row>
    <row r="77" spans="1:32" ht="13.8" thickBot="1" x14ac:dyDescent="0.3">
      <c r="A77" s="7"/>
      <c r="B77" s="7"/>
      <c r="C77" s="7"/>
      <c r="D77" s="7"/>
      <c r="E77" s="7"/>
      <c r="F77" s="7"/>
      <c r="G77" s="7"/>
      <c r="H77" s="7"/>
      <c r="I77" s="5"/>
      <c r="J77" s="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7"/>
      <c r="AF77" s="7"/>
    </row>
    <row r="78" spans="1:32" ht="13.8" thickBot="1" x14ac:dyDescent="0.3">
      <c r="A78" s="57" t="s">
        <v>59</v>
      </c>
      <c r="B78" s="58"/>
      <c r="C78" s="7"/>
      <c r="D78" s="7"/>
      <c r="E78" s="59">
        <v>125344</v>
      </c>
      <c r="F78" s="7"/>
      <c r="G78" s="7"/>
      <c r="H78" s="7"/>
      <c r="I78" s="5"/>
      <c r="J78" s="39" t="s">
        <v>64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7"/>
      <c r="AF78" s="7"/>
    </row>
    <row r="79" spans="1:32" ht="13.8" thickBot="1" x14ac:dyDescent="0.3">
      <c r="A79" s="55"/>
      <c r="B79" s="7"/>
      <c r="C79" s="7"/>
      <c r="D79" s="7"/>
      <c r="E79" s="7"/>
      <c r="F79" s="7"/>
      <c r="G79" s="7"/>
      <c r="H79" s="7"/>
      <c r="I79" s="5"/>
      <c r="J79" s="7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7"/>
      <c r="AF79" s="7"/>
    </row>
    <row r="80" spans="1:32" ht="13.8" thickBot="1" x14ac:dyDescent="0.3">
      <c r="A80" s="57" t="s">
        <v>60</v>
      </c>
      <c r="B80" s="58"/>
      <c r="C80" s="7"/>
      <c r="D80" s="7"/>
      <c r="E80" s="60">
        <f>+E76-E78</f>
        <v>60933.5</v>
      </c>
      <c r="F80" s="7"/>
      <c r="G80" s="7"/>
      <c r="H80" s="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7"/>
      <c r="AF80" s="7"/>
    </row>
    <row r="81" spans="1:32" ht="13.8" thickBot="1" x14ac:dyDescent="0.3">
      <c r="A81" s="7"/>
      <c r="B81" s="7"/>
      <c r="C81" s="7"/>
      <c r="D81" s="7"/>
      <c r="E81" s="7"/>
      <c r="F81" s="7"/>
      <c r="G81" s="7"/>
      <c r="H81" s="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7"/>
      <c r="AF81" s="7"/>
    </row>
    <row r="82" spans="1:32" s="37" customFormat="1" ht="13.8" thickBot="1" x14ac:dyDescent="0.3">
      <c r="A82" s="50" t="s">
        <v>61</v>
      </c>
      <c r="B82" s="51"/>
      <c r="C82" s="36"/>
      <c r="D82" s="36"/>
      <c r="E82" s="53">
        <v>-15320</v>
      </c>
      <c r="F82" s="54"/>
      <c r="G82" s="36"/>
      <c r="H82" s="36"/>
      <c r="I82" s="5"/>
      <c r="J82" s="38" t="s">
        <v>66</v>
      </c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6"/>
      <c r="AF82" s="36"/>
    </row>
    <row r="83" spans="1:32" ht="13.8" thickBot="1" x14ac:dyDescent="0.3">
      <c r="A83" s="55"/>
      <c r="B83" s="7"/>
      <c r="C83" s="7"/>
      <c r="D83" s="7"/>
      <c r="E83" s="7"/>
      <c r="F83" s="56"/>
      <c r="G83" s="7"/>
      <c r="H83" s="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7"/>
      <c r="AF83" s="7"/>
    </row>
    <row r="84" spans="1:32" ht="13.8" thickBot="1" x14ac:dyDescent="0.3">
      <c r="A84" s="57" t="s">
        <v>62</v>
      </c>
      <c r="B84" s="58"/>
      <c r="C84" s="7"/>
      <c r="D84" s="7"/>
      <c r="E84" s="60">
        <f>+E74-E82</f>
        <v>-5377.5</v>
      </c>
      <c r="F84" s="56"/>
      <c r="G84" s="7"/>
      <c r="H84" s="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7"/>
      <c r="AF84" s="7"/>
    </row>
    <row r="85" spans="1:32" x14ac:dyDescent="0.25">
      <c r="A85" s="7"/>
      <c r="B85" s="7"/>
      <c r="C85" s="7"/>
      <c r="D85" s="7"/>
      <c r="E85" s="7"/>
      <c r="F85" s="7"/>
      <c r="G85" s="7"/>
      <c r="H85" s="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7"/>
      <c r="AF85" s="7"/>
    </row>
    <row r="86" spans="1:32" x14ac:dyDescent="0.25">
      <c r="A86" s="63" t="s">
        <v>1</v>
      </c>
      <c r="B86" s="7"/>
      <c r="C86" s="7"/>
      <c r="D86" s="7"/>
      <c r="E86" s="7"/>
      <c r="F86" s="7"/>
      <c r="G86" s="7"/>
      <c r="H86" s="7"/>
      <c r="I86" s="7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7"/>
      <c r="AF86" s="7"/>
    </row>
    <row r="87" spans="1:32" x14ac:dyDescent="0.25">
      <c r="A87" s="58" t="s">
        <v>35</v>
      </c>
      <c r="B87" s="7"/>
      <c r="C87" s="7"/>
      <c r="D87" s="7"/>
      <c r="E87" s="7"/>
      <c r="F87" s="7"/>
      <c r="G87" s="7"/>
      <c r="H87" s="7"/>
      <c r="I87" s="7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7"/>
      <c r="AF87" s="7"/>
    </row>
    <row r="88" spans="1:32" x14ac:dyDescent="0.25">
      <c r="A88" s="7"/>
      <c r="B88" s="7"/>
      <c r="C88" s="7"/>
      <c r="D88" s="7"/>
      <c r="E88" s="7"/>
      <c r="F88" s="7"/>
      <c r="G88" s="7"/>
      <c r="H88" s="7"/>
      <c r="I88" s="7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7"/>
      <c r="AF88" s="7"/>
    </row>
    <row r="89" spans="1:32" x14ac:dyDescent="0.25">
      <c r="A89" s="7"/>
      <c r="B89" s="7"/>
      <c r="C89" s="7"/>
      <c r="D89" s="7"/>
      <c r="E89" s="7"/>
      <c r="F89" s="7"/>
      <c r="G89" s="7"/>
      <c r="H89" s="7"/>
      <c r="I89" s="7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7"/>
      <c r="AF89" s="7"/>
    </row>
    <row r="90" spans="1:32" x14ac:dyDescent="0.25">
      <c r="A90" s="21"/>
      <c r="B90" s="4"/>
      <c r="C90" s="4"/>
      <c r="D90" s="4"/>
      <c r="E90" s="4"/>
      <c r="F90" s="4"/>
      <c r="G90" s="4"/>
      <c r="H90" s="4"/>
      <c r="I90" s="7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7"/>
      <c r="AF90" s="7"/>
    </row>
    <row r="91" spans="1:32" x14ac:dyDescent="0.25">
      <c r="A91" s="4"/>
      <c r="B91" s="4"/>
      <c r="C91" s="4"/>
      <c r="D91" s="4"/>
      <c r="E91" s="4"/>
      <c r="F91" s="4"/>
      <c r="G91" s="4"/>
      <c r="H91" s="4"/>
      <c r="I91" s="7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7"/>
      <c r="AF91" s="7"/>
    </row>
    <row r="92" spans="1:32" x14ac:dyDescent="0.25">
      <c r="A92" s="4"/>
      <c r="B92" s="4"/>
      <c r="C92" s="4"/>
      <c r="D92" s="4"/>
      <c r="E92" s="4"/>
      <c r="F92" s="4"/>
      <c r="G92" s="4"/>
      <c r="H92" s="4"/>
      <c r="I92" s="7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7"/>
      <c r="AF92" s="7"/>
    </row>
    <row r="93" spans="1:32" x14ac:dyDescent="0.25">
      <c r="A93" s="4"/>
      <c r="B93" s="4"/>
      <c r="C93" s="4"/>
      <c r="D93" s="4"/>
      <c r="E93" s="4"/>
      <c r="F93" s="4"/>
      <c r="G93" s="4"/>
      <c r="H93" s="4"/>
      <c r="I93" s="7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7"/>
      <c r="AF93" s="7"/>
    </row>
    <row r="94" spans="1:32" x14ac:dyDescent="0.25">
      <c r="A94" s="4"/>
      <c r="B94" s="4"/>
      <c r="C94" s="4"/>
      <c r="D94" s="4"/>
      <c r="E94" s="4"/>
      <c r="F94" s="4"/>
      <c r="G94" s="4"/>
      <c r="H94" s="4"/>
      <c r="I94" s="7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7"/>
      <c r="AF94" s="7"/>
    </row>
    <row r="95" spans="1:32" x14ac:dyDescent="0.25">
      <c r="A95" s="4"/>
      <c r="B95" s="4"/>
      <c r="C95" s="4"/>
      <c r="D95" s="4"/>
      <c r="E95" s="4"/>
      <c r="F95" s="4"/>
      <c r="G95" s="4"/>
      <c r="H95" s="4"/>
      <c r="I95" s="7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7"/>
      <c r="AF95" s="7"/>
    </row>
    <row r="96" spans="1:32" x14ac:dyDescent="0.25">
      <c r="A96" s="4"/>
      <c r="B96" s="4"/>
      <c r="C96" s="4"/>
      <c r="D96" s="4"/>
      <c r="E96" s="4"/>
      <c r="F96" s="4"/>
      <c r="G96" s="4"/>
      <c r="H96" s="4"/>
      <c r="I96" s="7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7"/>
      <c r="AF96" s="7"/>
    </row>
    <row r="97" spans="1:32" x14ac:dyDescent="0.25">
      <c r="A97" s="4"/>
      <c r="B97" s="4"/>
      <c r="C97" s="4"/>
      <c r="D97" s="4"/>
      <c r="E97" s="4"/>
      <c r="F97" s="4"/>
      <c r="G97" s="4"/>
      <c r="H97" s="4"/>
      <c r="I97" s="7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7"/>
      <c r="AF97" s="7"/>
    </row>
    <row r="98" spans="1:32" x14ac:dyDescent="0.25">
      <c r="A98" s="4"/>
      <c r="B98" s="4"/>
      <c r="C98" s="4"/>
      <c r="D98" s="4"/>
      <c r="E98" s="4"/>
      <c r="F98" s="4"/>
      <c r="G98" s="4"/>
      <c r="H98" s="4"/>
      <c r="I98" s="7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7"/>
      <c r="AF98" s="7"/>
    </row>
    <row r="99" spans="1:32" x14ac:dyDescent="0.25">
      <c r="A99" s="4"/>
      <c r="B99" s="4"/>
      <c r="C99" s="4"/>
      <c r="D99" s="4"/>
      <c r="E99" s="4"/>
      <c r="F99" s="4"/>
      <c r="G99" s="4"/>
      <c r="H99" s="4"/>
      <c r="I99" s="7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7"/>
      <c r="AF99" s="7"/>
    </row>
    <row r="100" spans="1:32" x14ac:dyDescent="0.25">
      <c r="A100" s="4"/>
      <c r="B100" s="4"/>
      <c r="C100" s="4"/>
      <c r="D100" s="4"/>
      <c r="E100" s="4"/>
      <c r="F100" s="4"/>
      <c r="G100" s="4"/>
      <c r="H100" s="4"/>
      <c r="I100" s="7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7"/>
      <c r="AF100" s="7"/>
    </row>
    <row r="101" spans="1:32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7"/>
      <c r="AF101" s="7"/>
    </row>
    <row r="102" spans="1:32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7"/>
      <c r="AF102" s="7"/>
    </row>
    <row r="103" spans="1:32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7"/>
      <c r="AF103" s="7"/>
    </row>
    <row r="104" spans="1:32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7"/>
      <c r="AF104" s="7"/>
    </row>
    <row r="105" spans="1:32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7"/>
      <c r="AF105" s="7"/>
    </row>
    <row r="106" spans="1:32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7"/>
      <c r="AF106" s="7"/>
    </row>
    <row r="107" spans="1:32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7"/>
      <c r="AF107" s="7"/>
    </row>
    <row r="108" spans="1:32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7"/>
      <c r="AF108" s="7"/>
    </row>
    <row r="109" spans="1:32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7"/>
      <c r="AF109" s="7"/>
    </row>
    <row r="110" spans="1:32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7"/>
      <c r="AF110" s="7"/>
    </row>
    <row r="111" spans="1:32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7"/>
      <c r="AF111" s="7"/>
    </row>
    <row r="112" spans="1:32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7"/>
      <c r="AF112" s="7"/>
    </row>
    <row r="113" spans="1:32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7"/>
      <c r="AF113" s="7"/>
    </row>
    <row r="114" spans="1:32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7"/>
      <c r="AF114" s="7"/>
    </row>
    <row r="115" spans="1:32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7"/>
      <c r="AF115" s="7"/>
    </row>
    <row r="116" spans="1:32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7"/>
      <c r="AF116" s="7"/>
    </row>
    <row r="117" spans="1:32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7"/>
      <c r="AF117" s="7"/>
    </row>
    <row r="118" spans="1:32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7"/>
      <c r="AF118" s="7"/>
    </row>
    <row r="119" spans="1:32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7"/>
      <c r="AF119" s="7"/>
    </row>
    <row r="120" spans="1:32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7"/>
      <c r="AF120" s="7"/>
    </row>
    <row r="121" spans="1:32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7"/>
      <c r="AF121" s="7"/>
    </row>
    <row r="122" spans="1:32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7"/>
      <c r="AF122" s="7"/>
    </row>
    <row r="123" spans="1:32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7"/>
      <c r="AF123" s="7"/>
    </row>
    <row r="124" spans="1:32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7"/>
      <c r="AF124" s="7"/>
    </row>
    <row r="125" spans="1:32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7"/>
      <c r="AF125" s="7"/>
    </row>
    <row r="126" spans="1:32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7"/>
      <c r="AF126" s="7"/>
    </row>
    <row r="127" spans="1:32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7"/>
      <c r="AF127" s="7"/>
    </row>
    <row r="128" spans="1:32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7"/>
      <c r="AF128" s="7"/>
    </row>
    <row r="129" spans="1:32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7"/>
      <c r="AF129" s="7"/>
    </row>
    <row r="130" spans="1:32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7"/>
      <c r="AF130" s="7"/>
    </row>
    <row r="131" spans="1:32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7"/>
      <c r="AF131" s="7"/>
    </row>
    <row r="132" spans="1:32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7"/>
      <c r="AF132" s="7"/>
    </row>
    <row r="133" spans="1:32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7"/>
      <c r="AF133" s="7"/>
    </row>
    <row r="134" spans="1:32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7"/>
      <c r="AF134" s="7"/>
    </row>
    <row r="135" spans="1:32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7"/>
      <c r="AF135" s="7"/>
    </row>
    <row r="136" spans="1:32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7"/>
      <c r="AF136" s="7"/>
    </row>
    <row r="137" spans="1:32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7"/>
      <c r="AF137" s="7"/>
    </row>
    <row r="138" spans="1:32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7"/>
      <c r="AF138" s="7"/>
    </row>
    <row r="139" spans="1:32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7"/>
      <c r="AF139" s="7"/>
    </row>
    <row r="140" spans="1:32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7"/>
      <c r="AF140" s="7"/>
    </row>
    <row r="141" spans="1:32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7"/>
      <c r="AF141" s="7"/>
    </row>
    <row r="142" spans="1:32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7"/>
      <c r="AF142" s="7"/>
    </row>
    <row r="143" spans="1:32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7"/>
      <c r="AF143" s="7"/>
    </row>
    <row r="144" spans="1:32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7"/>
      <c r="AF144" s="7"/>
    </row>
    <row r="145" spans="1:32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7"/>
      <c r="AF145" s="7"/>
    </row>
    <row r="146" spans="1:32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7"/>
      <c r="AF146" s="7"/>
    </row>
    <row r="147" spans="1:32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7"/>
      <c r="AF147" s="7"/>
    </row>
    <row r="148" spans="1:32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7"/>
      <c r="AF148" s="7"/>
    </row>
    <row r="149" spans="1:32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7"/>
      <c r="AF149" s="7"/>
    </row>
    <row r="150" spans="1:32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7"/>
      <c r="AF150" s="7"/>
    </row>
    <row r="151" spans="1:32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7"/>
      <c r="AF151" s="7"/>
    </row>
    <row r="152" spans="1:32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7"/>
      <c r="AF152" s="7"/>
    </row>
    <row r="153" spans="1:32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7"/>
      <c r="AF153" s="7"/>
    </row>
    <row r="154" spans="1:32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7"/>
      <c r="AF154" s="7"/>
    </row>
    <row r="155" spans="1:32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7"/>
      <c r="AF155" s="7"/>
    </row>
    <row r="156" spans="1:32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7"/>
      <c r="AF156" s="7"/>
    </row>
    <row r="157" spans="1:32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7"/>
      <c r="AF157" s="7"/>
    </row>
    <row r="158" spans="1:32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7"/>
      <c r="AF158" s="7"/>
    </row>
    <row r="159" spans="1:32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7"/>
      <c r="AF159" s="7"/>
    </row>
    <row r="160" spans="1:32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7"/>
      <c r="AF160" s="7"/>
    </row>
    <row r="161" spans="1:32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7"/>
      <c r="AF161" s="7"/>
    </row>
    <row r="162" spans="1:32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7"/>
      <c r="AF162" s="7"/>
    </row>
    <row r="163" spans="1:32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7"/>
      <c r="AF163" s="7"/>
    </row>
    <row r="164" spans="1:32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7"/>
      <c r="AF164" s="7"/>
    </row>
    <row r="165" spans="1:32" x14ac:dyDescent="0.25">
      <c r="A165" s="7"/>
      <c r="B165" s="7"/>
      <c r="C165" s="7"/>
      <c r="D165" s="7"/>
      <c r="E165" s="7"/>
      <c r="F165" s="7"/>
      <c r="G165" s="7"/>
      <c r="H165" s="7"/>
      <c r="I165" s="7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</row>
    <row r="166" spans="1:32" x14ac:dyDescent="0.25">
      <c r="A166" s="7"/>
      <c r="B166" s="7"/>
      <c r="C166" s="7"/>
      <c r="D166" s="7"/>
      <c r="E166" s="7"/>
      <c r="F166" s="7"/>
      <c r="G166" s="7"/>
      <c r="H166" s="7"/>
      <c r="I166" s="7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</row>
    <row r="167" spans="1:32" x14ac:dyDescent="0.25">
      <c r="A167" s="7"/>
      <c r="B167" s="7"/>
      <c r="C167" s="7"/>
      <c r="D167" s="7"/>
      <c r="E167" s="7"/>
      <c r="F167" s="7"/>
      <c r="G167" s="7"/>
      <c r="H167" s="7"/>
      <c r="I167" s="7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</row>
    <row r="168" spans="1:32" x14ac:dyDescent="0.25">
      <c r="A168" s="7"/>
      <c r="B168" s="7"/>
      <c r="C168" s="7"/>
      <c r="D168" s="7"/>
      <c r="E168" s="7"/>
      <c r="F168" s="7"/>
      <c r="G168" s="7"/>
      <c r="H168" s="7"/>
      <c r="I168" s="7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 spans="1:32" x14ac:dyDescent="0.25">
      <c r="A169" s="7"/>
      <c r="B169" s="7"/>
      <c r="C169" s="7"/>
      <c r="D169" s="7"/>
      <c r="E169" s="7"/>
      <c r="F169" s="7"/>
      <c r="G169" s="7"/>
      <c r="H169" s="7"/>
      <c r="I169" s="7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</row>
    <row r="170" spans="1:32" x14ac:dyDescent="0.25">
      <c r="A170" s="7"/>
      <c r="B170" s="7"/>
      <c r="C170" s="7"/>
      <c r="D170" s="7"/>
      <c r="E170" s="7"/>
      <c r="F170" s="7"/>
      <c r="G170" s="7"/>
      <c r="H170" s="7"/>
      <c r="I170" s="7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</row>
    <row r="171" spans="1:32" x14ac:dyDescent="0.25">
      <c r="A171" s="7"/>
      <c r="B171" s="7"/>
      <c r="C171" s="7"/>
      <c r="D171" s="7"/>
      <c r="E171" s="7"/>
      <c r="F171" s="7"/>
      <c r="G171" s="7"/>
      <c r="H171" s="7"/>
      <c r="I171" s="7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</row>
    <row r="172" spans="1:32" x14ac:dyDescent="0.25">
      <c r="A172" s="7"/>
      <c r="B172" s="7"/>
      <c r="C172" s="7"/>
      <c r="D172" s="7"/>
      <c r="E172" s="7"/>
      <c r="F172" s="7"/>
      <c r="G172" s="7"/>
      <c r="H172" s="7"/>
      <c r="I172" s="7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 spans="1:32" x14ac:dyDescent="0.25">
      <c r="A173" s="7"/>
      <c r="B173" s="7"/>
      <c r="C173" s="7"/>
      <c r="D173" s="7"/>
      <c r="E173" s="7"/>
      <c r="F173" s="7"/>
      <c r="G173" s="7"/>
      <c r="H173" s="7"/>
      <c r="I173" s="7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</row>
    <row r="174" spans="1:32" x14ac:dyDescent="0.25">
      <c r="A174" s="7"/>
      <c r="B174" s="7"/>
      <c r="C174" s="7"/>
      <c r="D174" s="7"/>
      <c r="E174" s="7"/>
      <c r="F174" s="7"/>
      <c r="G174" s="7"/>
      <c r="H174" s="7"/>
      <c r="I174" s="7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</row>
    <row r="175" spans="1:32" x14ac:dyDescent="0.25">
      <c r="A175" s="7"/>
      <c r="B175" s="7"/>
      <c r="C175" s="7"/>
      <c r="D175" s="7"/>
      <c r="E175" s="7"/>
      <c r="F175" s="7"/>
      <c r="G175" s="7"/>
      <c r="H175" s="7"/>
      <c r="I175" s="7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</row>
    <row r="176" spans="1:32" x14ac:dyDescent="0.25">
      <c r="A176" s="7"/>
      <c r="B176" s="7"/>
      <c r="C176" s="7"/>
      <c r="D176" s="7"/>
      <c r="E176" s="7"/>
      <c r="F176" s="7"/>
      <c r="G176" s="7"/>
      <c r="H176" s="7"/>
      <c r="I176" s="7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</row>
    <row r="177" spans="1:32" x14ac:dyDescent="0.25">
      <c r="A177" s="7"/>
      <c r="B177" s="7"/>
      <c r="C177" s="7"/>
      <c r="D177" s="7"/>
      <c r="E177" s="7"/>
      <c r="F177" s="7"/>
      <c r="G177" s="7"/>
      <c r="H177" s="7"/>
      <c r="I177" s="7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</row>
    <row r="178" spans="1:32" x14ac:dyDescent="0.25">
      <c r="A178" s="7"/>
      <c r="B178" s="7"/>
      <c r="C178" s="7"/>
      <c r="D178" s="7"/>
      <c r="E178" s="7"/>
      <c r="F178" s="7"/>
      <c r="G178" s="7"/>
      <c r="H178" s="7"/>
      <c r="I178" s="7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</row>
    <row r="179" spans="1:32" x14ac:dyDescent="0.25">
      <c r="A179" s="7"/>
      <c r="B179" s="7"/>
      <c r="C179" s="7"/>
      <c r="D179" s="7"/>
      <c r="E179" s="7"/>
      <c r="F179" s="7"/>
      <c r="G179" s="7"/>
      <c r="H179" s="7"/>
      <c r="I179" s="7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</row>
    <row r="180" spans="1:32" x14ac:dyDescent="0.25">
      <c r="A180" s="7"/>
      <c r="B180" s="7"/>
      <c r="C180" s="7"/>
      <c r="D180" s="7"/>
      <c r="E180" s="7"/>
      <c r="F180" s="7"/>
      <c r="G180" s="7"/>
      <c r="H180" s="7"/>
      <c r="I180" s="7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</row>
    <row r="181" spans="1:32" x14ac:dyDescent="0.25">
      <c r="A181" s="7"/>
      <c r="B181" s="7"/>
      <c r="C181" s="7"/>
      <c r="D181" s="7"/>
      <c r="E181" s="7"/>
      <c r="F181" s="7"/>
      <c r="G181" s="7"/>
      <c r="H181" s="7"/>
      <c r="I181" s="7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</row>
    <row r="182" spans="1:32" x14ac:dyDescent="0.25">
      <c r="A182" s="7"/>
      <c r="B182" s="7"/>
      <c r="C182" s="7"/>
      <c r="D182" s="7"/>
      <c r="E182" s="7"/>
      <c r="F182" s="7"/>
      <c r="G182" s="7"/>
      <c r="H182" s="7"/>
      <c r="I182" s="7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</row>
    <row r="183" spans="1:32" x14ac:dyDescent="0.25">
      <c r="A183" s="7"/>
      <c r="B183" s="7"/>
      <c r="C183" s="7"/>
      <c r="D183" s="7"/>
      <c r="E183" s="7"/>
      <c r="F183" s="7"/>
      <c r="G183" s="7"/>
      <c r="H183" s="7"/>
      <c r="I183" s="7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</row>
    <row r="184" spans="1:32" x14ac:dyDescent="0.25">
      <c r="A184" s="7"/>
      <c r="B184" s="7"/>
      <c r="C184" s="7"/>
      <c r="D184" s="7"/>
      <c r="E184" s="7"/>
      <c r="F184" s="7"/>
      <c r="G184" s="7"/>
      <c r="H184" s="7"/>
      <c r="I184" s="7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 spans="1:32" x14ac:dyDescent="0.25">
      <c r="A185" s="7"/>
      <c r="B185" s="7"/>
      <c r="C185" s="7"/>
      <c r="D185" s="7"/>
      <c r="E185" s="7"/>
      <c r="F185" s="7"/>
      <c r="G185" s="7"/>
      <c r="H185" s="7"/>
      <c r="I185" s="7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</row>
    <row r="186" spans="1:32" x14ac:dyDescent="0.25">
      <c r="A186" s="7"/>
      <c r="B186" s="7"/>
      <c r="C186" s="7"/>
      <c r="D186" s="7"/>
      <c r="E186" s="7"/>
      <c r="F186" s="7"/>
      <c r="G186" s="7"/>
      <c r="H186" s="7"/>
      <c r="I186" s="7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</row>
    <row r="187" spans="1:32" x14ac:dyDescent="0.25">
      <c r="A187" s="7"/>
      <c r="B187" s="7"/>
      <c r="C187" s="7"/>
      <c r="D187" s="7"/>
      <c r="E187" s="7"/>
      <c r="F187" s="7"/>
      <c r="G187" s="7"/>
      <c r="H187" s="7"/>
      <c r="I187" s="7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</row>
    <row r="188" spans="1:32" x14ac:dyDescent="0.25">
      <c r="A188" s="7"/>
      <c r="B188" s="7"/>
      <c r="C188" s="7"/>
      <c r="D188" s="7"/>
      <c r="E188" s="7"/>
      <c r="F188" s="7"/>
      <c r="G188" s="7"/>
      <c r="H188" s="7"/>
      <c r="I188" s="7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 spans="1:32" x14ac:dyDescent="0.25">
      <c r="A189" s="7"/>
      <c r="B189" s="7"/>
      <c r="C189" s="7"/>
      <c r="D189" s="7"/>
      <c r="E189" s="7"/>
      <c r="F189" s="7"/>
      <c r="G189" s="7"/>
      <c r="H189" s="7"/>
      <c r="I189" s="7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</row>
    <row r="190" spans="1:32" x14ac:dyDescent="0.25">
      <c r="A190" s="7"/>
      <c r="B190" s="7"/>
      <c r="C190" s="7"/>
      <c r="D190" s="7"/>
      <c r="E190" s="7"/>
      <c r="F190" s="7"/>
      <c r="G190" s="7"/>
      <c r="H190" s="7"/>
      <c r="I190" s="7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</row>
  </sheetData>
  <sheetProtection formatCells="0" formatColumns="0" formatRows="0" insertColumns="0" insertRows="0" insertHyperlinks="0" deleteColumns="0" deleteRows="0" selectLockedCells="1" sort="0" autoFilter="0" pivotTables="0"/>
  <phoneticPr fontId="6" type="noConversion"/>
  <printOptions horizontalCentered="1"/>
  <pageMargins left="0.25" right="0.25" top="0.5" bottom="0.75" header="0.5" footer="0.5"/>
  <pageSetup scale="60" orientation="portrait" r:id="rId1"/>
  <headerFooter alignWithMargins="0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Service Recharge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Self Supporting Budget Request - Form 1</dc:title>
  <dc:creator>Authorized Gateway Customer</dc:creator>
  <cp:lastModifiedBy>Zhanlei Yao</cp:lastModifiedBy>
  <cp:lastPrinted>2018-01-23T17:07:48Z</cp:lastPrinted>
  <dcterms:created xsi:type="dcterms:W3CDTF">1998-01-21T18:25:41Z</dcterms:created>
  <dcterms:modified xsi:type="dcterms:W3CDTF">2023-01-18T19:51:32Z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